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6.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Market\Fertiliser\"/>
    </mc:Choice>
  </mc:AlternateContent>
  <bookViews>
    <workbookView xWindow="0" yWindow="0" windowWidth="28800" windowHeight="12300"/>
  </bookViews>
  <sheets>
    <sheet name="GB Fertiliser Price Series " sheetId="1" r:id="rId1"/>
    <sheet name="Charts " sheetId="2" r:id="rId2"/>
    <sheet name="Key information" sheetId="3" r:id="rId3"/>
  </sheets>
  <externalReferences>
    <externalReference r:id="rId4"/>
  </externalReferences>
  <definedNames>
    <definedName name="itemlook">[1]Lookup!$A$3:$A$9</definedName>
    <definedName name="_xlnm.Print_Area" localSheetId="1">'Charts '!$A:$P</definedName>
    <definedName name="_xlnm.Print_Area" localSheetId="0">'GB Fertiliser Price Series '!$A$1:$P$58</definedName>
    <definedName name="_xlnm.Print_Area" localSheetId="2">'Key information'!$A$1:$F$37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I33" i="3" l="1"/>
  <c r="GH33" i="3"/>
  <c r="GD33" i="3"/>
  <c r="GB33" i="3"/>
  <c r="FZ33" i="3"/>
  <c r="FY33" i="3"/>
  <c r="FX33" i="3"/>
  <c r="FW33" i="3"/>
  <c r="FV33" i="3"/>
  <c r="FT33" i="3"/>
  <c r="FS33" i="3"/>
  <c r="FR33" i="3"/>
  <c r="FP33" i="3"/>
  <c r="FN33" i="3"/>
  <c r="FM33" i="3"/>
  <c r="FL33" i="3"/>
  <c r="FK33" i="3"/>
  <c r="FJ33" i="3"/>
  <c r="FI33" i="3"/>
  <c r="FH33" i="3"/>
  <c r="FG33" i="3"/>
  <c r="FF33" i="3"/>
  <c r="FE33" i="3"/>
  <c r="FD33" i="3"/>
  <c r="FC33" i="3"/>
  <c r="FB33" i="3"/>
  <c r="FA33" i="3"/>
  <c r="EZ33" i="3"/>
  <c r="EY33" i="3"/>
  <c r="EX33" i="3"/>
  <c r="GS115" i="2"/>
  <c r="GR115" i="2"/>
  <c r="GN115" i="2"/>
  <c r="GL115" i="2"/>
  <c r="GJ115" i="2"/>
  <c r="GI115" i="2"/>
  <c r="GH115" i="2"/>
  <c r="GG115" i="2"/>
  <c r="GF115" i="2"/>
  <c r="GD115" i="2"/>
  <c r="GC115" i="2"/>
  <c r="GB115" i="2"/>
  <c r="FZ115" i="2"/>
  <c r="FX115" i="2"/>
  <c r="FW115" i="2"/>
  <c r="FV115" i="2"/>
  <c r="FU115" i="2"/>
  <c r="FT115" i="2"/>
  <c r="FS115" i="2"/>
  <c r="FR115" i="2"/>
  <c r="FQ115" i="2"/>
  <c r="FP115" i="2"/>
  <c r="FO115" i="2"/>
  <c r="FN115" i="2"/>
  <c r="FM115" i="2"/>
  <c r="FL115" i="2"/>
  <c r="FK115" i="2"/>
  <c r="FJ115" i="2"/>
  <c r="FI115" i="2"/>
  <c r="FH115" i="2"/>
  <c r="GS54" i="1"/>
  <c r="GR54" i="1"/>
  <c r="GN54" i="1"/>
  <c r="GL54" i="1"/>
  <c r="GJ54" i="1"/>
  <c r="GI54" i="1"/>
  <c r="GH54" i="1"/>
  <c r="GG54" i="1"/>
  <c r="GF54" i="1"/>
  <c r="GD54" i="1"/>
  <c r="GC54" i="1"/>
  <c r="GB54" i="1"/>
  <c r="FZ54" i="1"/>
  <c r="FX54" i="1"/>
  <c r="FW54" i="1"/>
  <c r="FV54" i="1"/>
  <c r="FU54" i="1"/>
  <c r="FT54" i="1"/>
  <c r="FS54" i="1"/>
  <c r="FR54" i="1"/>
  <c r="FQ54" i="1"/>
  <c r="FP54" i="1"/>
  <c r="FO54" i="1"/>
  <c r="FN54" i="1"/>
  <c r="FM54" i="1"/>
  <c r="FL54" i="1"/>
  <c r="FK54" i="1"/>
  <c r="FJ54" i="1"/>
  <c r="FI54" i="1"/>
  <c r="FH54" i="1"/>
  <c r="B18" i="1"/>
  <c r="B19" i="1" l="1"/>
  <c r="B20" i="1" l="1"/>
  <c r="B21" i="1" l="1"/>
  <c r="B22" i="1" l="1"/>
  <c r="B23" i="1" l="1"/>
  <c r="B24" i="1" l="1"/>
  <c r="B25" i="1" l="1"/>
  <c r="B26" i="1" l="1"/>
  <c r="B27" i="1" l="1"/>
  <c r="B28" i="1" l="1"/>
  <c r="B29" i="1" l="1"/>
  <c r="B30" i="1" l="1"/>
  <c r="B31" i="1" l="1"/>
  <c r="B32" i="1" l="1"/>
  <c r="B33" i="1" l="1"/>
  <c r="B34" i="1" l="1"/>
  <c r="B35" i="1" l="1"/>
  <c r="B36" i="1" l="1"/>
  <c r="B37" i="1" l="1"/>
  <c r="B38" i="1" l="1"/>
  <c r="B39" i="1" l="1"/>
  <c r="B40" i="1" l="1"/>
  <c r="B41" i="1" l="1"/>
  <c r="B42" i="1" l="1"/>
  <c r="B43" i="1" l="1"/>
  <c r="B44" i="1" l="1"/>
  <c r="B45" i="1" l="1"/>
  <c r="B46" i="1" l="1"/>
</calcChain>
</file>

<file path=xl/sharedStrings.xml><?xml version="1.0" encoding="utf-8"?>
<sst xmlns="http://schemas.openxmlformats.org/spreadsheetml/2006/main" count="308" uniqueCount="62">
  <si>
    <t>GB Fertiliser Prices</t>
  </si>
  <si>
    <t>HISTORICAL DATA SERIES</t>
  </si>
  <si>
    <t>Prices in £/tonne</t>
  </si>
  <si>
    <t>The prices collected are spot prices for bags delivered to farm with standard 28 day buying terms</t>
  </si>
  <si>
    <t>Variation Indicator</t>
  </si>
  <si>
    <t>The arrows in the table below are an indication of the level of variation between the start and end of the month. For example:</t>
  </si>
  <si>
    <t>In January, the UAN price at the end of the month was 7% higher than at the start of the month which means it has been given a variation indicator of “↗”</t>
  </si>
  <si>
    <t>In January, the TSP price at the end of the month was 1% higher than at the start of the month which means it has been given a variation indicator of “→”</t>
  </si>
  <si>
    <t>Variation Indicator Key</t>
  </si>
  <si>
    <t>→ Less than 
5% variation</t>
  </si>
  <si>
    <t xml:space="preserve">↗ Between 5% and 10% variation (upwards)                 </t>
  </si>
  <si>
    <t xml:space="preserve">↑More than 10% variation (upwards) </t>
  </si>
  <si>
    <t>↘ Between 5% and 10% variation (downwards)</t>
  </si>
  <si>
    <t>↓ More than 10% variation (downwards)</t>
  </si>
  <si>
    <t>Month</t>
  </si>
  <si>
    <t>AN – UK produced (34.5% N)</t>
  </si>
  <si>
    <t>AN – Imported* 
(34.5% N)</t>
  </si>
  <si>
    <t>Granular Urea - Standard Specification (46% N)</t>
  </si>
  <si>
    <t>UAN (30% N w/w kg per 100kg)</t>
  </si>
  <si>
    <t>Muriate of Potash (MOP)</t>
  </si>
  <si>
    <t>Diammonium Phosphate (DAP)</t>
  </si>
  <si>
    <t>Triple Super Phosphate (TSP)</t>
  </si>
  <si>
    <t>*Imported prices are based upon product delivered via a range of sea ports</t>
  </si>
  <si>
    <t>Last updated: July 2019</t>
  </si>
  <si>
    <t>Source: AHDB</t>
  </si>
  <si>
    <t>-</t>
  </si>
  <si>
    <t>This publication and its content is produced by the AHDB Market Intelligence team whose quality management systems are certificated to ISO 9001:2015</t>
  </si>
  <si>
    <t xml:space="preserve">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 </t>
  </si>
  <si>
    <t>© Agriculture and Horticulture Development Board 2019. All rights reserved.</t>
  </si>
  <si>
    <t>AHDB, Stoneleigh Park, Kenilworth, CV8 2TL, UK    T +44 (0) 24 7669 2051</t>
  </si>
  <si>
    <t>mi@ahdb.org.uk</t>
  </si>
  <si>
    <t>www.ahdb.org.uk</t>
  </si>
  <si>
    <t>PRICE CHARTS</t>
  </si>
  <si>
    <t xml:space="preserve">Product identification </t>
  </si>
  <si>
    <t>The products and specifications covered in this price series are:</t>
  </si>
  <si>
    <t>·       Ammonium Nitrate – UK produced (34.5% N)</t>
  </si>
  <si>
    <t>·       Ammonium Nitrate – Imported (34.5% N)</t>
  </si>
  <si>
    <t>·       Granular Urea - Standard Specification (46% N)</t>
  </si>
  <si>
    <t>·       Liquid Urea Ammonium Nitrate (UAN - 30% N w/w kg per 100kg)</t>
  </si>
  <si>
    <t>·       Muriate of Potash (MOP)</t>
  </si>
  <si>
    <t>·       Diammonium Phosphate (DAP)</t>
  </si>
  <si>
    <t>·       Triple Super Phosphate (TSP)</t>
  </si>
  <si>
    <t>Specification</t>
  </si>
  <si>
    <t xml:space="preserve">The prices shown are spot prices for bags delivered to farm with standard 28 day buying terms. Data providers may have made some adjustments to ensure prices meet this specification.   </t>
  </si>
  <si>
    <t>Frequency of collection and publication</t>
  </si>
  <si>
    <t>Prices are submitted on a monthly basis. These prices are broken down into weekly figures to allow AHDB to assess the level of variation within a particular month.</t>
  </si>
  <si>
    <t>The UK Fertiliser Price Series will be published on a monthly basis and prices will be one month in arrears.</t>
  </si>
  <si>
    <t>Validation criteria</t>
  </si>
  <si>
    <t>AHDB will follow the validation criteria below:</t>
  </si>
  <si>
    <r>
      <t xml:space="preserve">·       Aggregated and anonymised prices will only be published if there are </t>
    </r>
    <r>
      <rPr>
        <b/>
        <sz val="11"/>
        <color rgb="FF575756"/>
        <rFont val="Arial"/>
        <family val="2"/>
      </rPr>
      <t>three or more</t>
    </r>
    <r>
      <rPr>
        <sz val="11"/>
        <color rgb="FF575756"/>
        <rFont val="Arial"/>
        <family val="2"/>
      </rPr>
      <t xml:space="preserve"> prices for each week within a month.</t>
    </r>
  </si>
  <si>
    <t>·       Individual pricing contributions may be queried with the data provider if:</t>
  </si>
  <si>
    <r>
      <t xml:space="preserve">   There are </t>
    </r>
    <r>
      <rPr>
        <b/>
        <sz val="11"/>
        <color rgb="FF575756"/>
        <rFont val="Arial"/>
        <family val="2"/>
      </rPr>
      <t>three</t>
    </r>
    <r>
      <rPr>
        <sz val="11"/>
        <color rgb="FF575756"/>
        <rFont val="Arial"/>
        <family val="2"/>
      </rPr>
      <t xml:space="preserve"> prices and the variation between the average and the min and/or max price is greater than 3% </t>
    </r>
  </si>
  <si>
    <r>
      <t xml:space="preserve">   There are </t>
    </r>
    <r>
      <rPr>
        <b/>
        <sz val="11"/>
        <color rgb="FF575756"/>
        <rFont val="Arial"/>
        <family val="2"/>
      </rPr>
      <t>more than three</t>
    </r>
    <r>
      <rPr>
        <sz val="11"/>
        <color rgb="FF575756"/>
        <rFont val="Arial"/>
        <family val="2"/>
      </rPr>
      <t xml:space="preserve"> prices and the variation between the average and the min and/or max price is greater than 5%</t>
    </r>
  </si>
  <si>
    <t>N/a</t>
  </si>
  <si>
    <t>→</t>
  </si>
  <si>
    <t/>
  </si>
  <si>
    <t>↗</t>
  </si>
  <si>
    <t>↘</t>
  </si>
  <si>
    <t>↓</t>
  </si>
  <si>
    <t>↑</t>
  </si>
  <si>
    <t>Key information</t>
  </si>
  <si>
    <t>The below outlines the key information in relation to the collection and validation of the AHDB GB Fertiliser Price Series. 
Please be aware that this series is an average of spot prices and therefore should be used as an indicator of pricing trends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</si>
</sst>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1"/>
      <color theme="1"/>
      <name val="Calibri"/>
      <family val="2"/>
      <scheme val="minor"/>
    </font>
    <font>
      <sz val="11"/>
      <color theme="1"/>
      <name val="Calibri"/>
      <family val="2"/>
      <scheme val="minor"/>
    </font>
    <font>
      <b/>
      <sz val="18"/>
      <color rgb="FF088ED0"/>
      <name val="Ubuntu"/>
      <family val="2"/>
    </font>
    <font>
      <b/>
      <sz val="14"/>
      <color theme="4"/>
      <name val="Arial (Body)_x0000_"/>
    </font>
    <font>
      <b/>
      <sz val="10"/>
      <color rgb="FF95C11F"/>
      <name val="Arial"/>
      <family val="2"/>
    </font>
    <font>
      <sz val="10"/>
      <color rgb="FF95C11F"/>
      <name val="Calibri"/>
      <family val="2"/>
      <scheme val="minor"/>
    </font>
    <font>
      <b/>
      <sz val="11"/>
      <color rgb="FF088ED0"/>
      <name val="Ubuntu"/>
      <family val="2"/>
    </font>
    <font>
      <sz val="9"/>
      <color rgb="FF575756"/>
      <name val="Arial"/>
      <family val="2"/>
    </font>
    <font>
      <sz val="10"/>
      <color theme="1"/>
      <name val="Arial"/>
      <family val="2"/>
    </font>
    <font>
      <b/>
      <sz val="11"/>
      <color rgb="FF0090D4"/>
      <name val="Ubuntu"/>
      <family val="2"/>
    </font>
    <font>
      <sz val="10"/>
      <color theme="1"/>
      <name val="Calibri"/>
      <family val="2"/>
      <scheme val="minor"/>
    </font>
    <font>
      <sz val="11"/>
      <color theme="1"/>
      <name val="Arial"/>
      <family val="2"/>
    </font>
    <font>
      <sz val="9"/>
      <color rgb="FF088ED0"/>
      <name val="Calibri"/>
      <family val="2"/>
      <scheme val="minor"/>
    </font>
    <font>
      <b/>
      <sz val="11"/>
      <color theme="0"/>
      <name val="Arial"/>
      <family val="2"/>
    </font>
    <font>
      <b/>
      <sz val="10"/>
      <color theme="0"/>
      <name val="Arial"/>
      <family val="2"/>
    </font>
    <font>
      <sz val="10"/>
      <color rgb="FF575756"/>
      <name val="Arial"/>
      <family val="2"/>
    </font>
    <font>
      <sz val="11"/>
      <color rgb="FF575756"/>
      <name val="Arial"/>
      <family val="2"/>
    </font>
    <font>
      <sz val="11"/>
      <color theme="1"/>
      <name val="Calibri"/>
      <family val="2"/>
    </font>
    <font>
      <b/>
      <sz val="10"/>
      <color theme="1"/>
      <name val="Calibri"/>
      <family val="2"/>
      <scheme val="minor"/>
    </font>
    <font>
      <sz val="10"/>
      <name val="Calibri"/>
      <family val="2"/>
      <scheme val="minor"/>
    </font>
    <font>
      <sz val="10"/>
      <name val="Arial"/>
      <family val="2"/>
    </font>
    <font>
      <i/>
      <sz val="10"/>
      <color rgb="FF575756"/>
      <name val="Arial"/>
      <family val="2"/>
    </font>
    <font>
      <i/>
      <sz val="10"/>
      <color theme="1"/>
      <name val="Arial"/>
      <family val="2"/>
    </font>
    <font>
      <i/>
      <sz val="10"/>
      <name val="Arial"/>
      <family val="2"/>
    </font>
    <font>
      <sz val="11"/>
      <name val="Arial"/>
      <family val="2"/>
    </font>
    <font>
      <sz val="11"/>
      <color rgb="FFFF0000"/>
      <name val="Arial"/>
      <family val="2"/>
    </font>
    <font>
      <sz val="10"/>
      <color theme="0"/>
      <name val="Calibri"/>
      <family val="2"/>
      <scheme val="minor"/>
    </font>
    <font>
      <sz val="11"/>
      <color theme="0"/>
      <name val="Arial"/>
      <family val="2"/>
    </font>
    <font>
      <sz val="8"/>
      <color rgb="FF575756"/>
      <name val="Arial"/>
      <family val="2"/>
    </font>
    <font>
      <sz val="10"/>
      <color theme="0"/>
      <name val="Arial"/>
      <family val="2"/>
    </font>
    <font>
      <sz val="8"/>
      <color theme="1"/>
      <name val="Arial"/>
      <family val="2"/>
    </font>
    <font>
      <sz val="9"/>
      <name val="Arial"/>
      <family val="2"/>
    </font>
    <font>
      <u/>
      <sz val="10"/>
      <color indexed="12"/>
      <name val="Arial"/>
      <family val="2"/>
    </font>
    <font>
      <u/>
      <sz val="9"/>
      <color indexed="12"/>
      <name val="Arial"/>
      <family val="2"/>
    </font>
    <font>
      <sz val="9"/>
      <color theme="1"/>
      <name val="Arial"/>
      <family val="2"/>
    </font>
    <font>
      <b/>
      <sz val="18"/>
      <color theme="4"/>
      <name val="Ubuntu"/>
      <family val="2"/>
    </font>
    <font>
      <b/>
      <sz val="12"/>
      <color rgb="FF088ED0"/>
      <name val="Ubuntu"/>
      <family val="2"/>
    </font>
    <font>
      <b/>
      <sz val="11"/>
      <color rgb="FF575756"/>
      <name val="Arial"/>
      <family val="2"/>
    </font>
    <font>
      <sz val="11"/>
      <color rgb="FF575756"/>
      <name val="Calibri"/>
      <family val="2"/>
      <scheme val="minor"/>
    </font>
    <font>
      <i/>
      <sz val="9"/>
      <color theme="1"/>
      <name val="Arial"/>
      <family val="2"/>
    </font>
  </fonts>
  <fills count="8">
    <fill>
      <patternFill patternType="none"/>
    </fill>
    <fill>
      <patternFill patternType="gray125"/>
    </fill>
    <fill>
      <patternFill patternType="solid">
        <fgColor rgb="FF0090D4"/>
        <bgColor indexed="64"/>
      </patternFill>
    </fill>
    <fill>
      <patternFill patternType="solid">
        <fgColor rgb="FFDFEFFB"/>
        <bgColor indexed="64"/>
      </patternFill>
    </fill>
    <fill>
      <patternFill patternType="solid">
        <fgColor rgb="FFBBDDF5"/>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rgb="FF088ED0"/>
      </top>
      <bottom/>
      <diagonal/>
    </border>
    <border>
      <left/>
      <right/>
      <top style="medium">
        <color rgb="FF088ED0"/>
      </top>
      <bottom style="medium">
        <color rgb="FF088ED0"/>
      </bottom>
      <diagonal/>
    </border>
  </borders>
  <cellStyleXfs count="4">
    <xf numFmtId="0" fontId="0" fillId="0" borderId="0"/>
    <xf numFmtId="9" fontId="1" fillId="0" borderId="0" applyFont="0" applyFill="0" applyBorder="0" applyAlignment="0" applyProtection="0"/>
    <xf numFmtId="0" fontId="20" fillId="0" borderId="0"/>
    <xf numFmtId="0" fontId="32" fillId="0" borderId="0" applyNumberFormat="0" applyFill="0" applyBorder="0" applyAlignment="0" applyProtection="0">
      <alignment vertical="top"/>
      <protection locked="0"/>
    </xf>
  </cellStyleXfs>
  <cellXfs count="102">
    <xf numFmtId="0" fontId="0" fillId="0" borderId="0" xfId="0"/>
    <xf numFmtId="0" fontId="2" fillId="0" borderId="0" xfId="0" applyFont="1" applyBorder="1" applyAlignment="1"/>
    <xf numFmtId="0" fontId="3" fillId="0" borderId="0" xfId="0" applyFont="1" applyBorder="1" applyAlignment="1"/>
    <xf numFmtId="0" fontId="4" fillId="0" borderId="0" xfId="0" applyFont="1" applyBorder="1" applyAlignment="1">
      <alignment horizontal="left" vertical="center"/>
    </xf>
    <xf numFmtId="0" fontId="5" fillId="0" borderId="0" xfId="0" applyFont="1" applyBorder="1" applyAlignment="1">
      <alignment horizontal="left" vertical="center"/>
    </xf>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9" fillId="0" borderId="0" xfId="0" applyFont="1" applyAlignment="1">
      <alignment vertical="center"/>
    </xf>
    <xf numFmtId="0" fontId="0" fillId="0" borderId="0" xfId="0" applyFont="1"/>
    <xf numFmtId="0" fontId="7" fillId="0" borderId="0" xfId="0" applyFont="1" applyAlignment="1">
      <alignment horizontal="center" vertical="center" wrapText="1"/>
    </xf>
    <xf numFmtId="0" fontId="7" fillId="0" borderId="0" xfId="0" applyFont="1" applyAlignment="1">
      <alignment vertical="center" wrapText="1"/>
    </xf>
    <xf numFmtId="0" fontId="11" fillId="0" borderId="0" xfId="0" applyFont="1" applyAlignment="1">
      <alignment vertical="center"/>
    </xf>
    <xf numFmtId="0" fontId="0" fillId="0" borderId="0" xfId="0" applyFont="1" applyAlignment="1">
      <alignment vertical="center"/>
    </xf>
    <xf numFmtId="0" fontId="12" fillId="0" borderId="0" xfId="0" applyFont="1" applyAlignment="1">
      <alignment vertical="center" wrapText="1"/>
    </xf>
    <xf numFmtId="0" fontId="0" fillId="0" borderId="0" xfId="0" applyAlignment="1">
      <alignment vertical="center"/>
    </xf>
    <xf numFmtId="0" fontId="11" fillId="0" borderId="0" xfId="0" applyFont="1"/>
    <xf numFmtId="0" fontId="13" fillId="2" borderId="1" xfId="0" applyFont="1" applyFill="1" applyBorder="1" applyAlignment="1">
      <alignment horizontal="center" vertical="center"/>
    </xf>
    <xf numFmtId="17" fontId="15" fillId="3" borderId="1" xfId="0" applyNumberFormat="1" applyFont="1" applyFill="1" applyBorder="1" applyAlignment="1">
      <alignment horizontal="center" vertical="center"/>
    </xf>
    <xf numFmtId="1" fontId="16" fillId="3" borderId="2" xfId="0" applyNumberFormat="1" applyFont="1" applyFill="1" applyBorder="1" applyAlignment="1">
      <alignment horizontal="center" vertical="center"/>
    </xf>
    <xf numFmtId="2" fontId="16" fillId="3" borderId="3" xfId="0" applyNumberFormat="1" applyFont="1" applyFill="1" applyBorder="1"/>
    <xf numFmtId="2" fontId="17" fillId="0" borderId="0" xfId="0" applyNumberFormat="1" applyFont="1"/>
    <xf numFmtId="17" fontId="15" fillId="4" borderId="1" xfId="0" applyNumberFormat="1" applyFont="1" applyFill="1" applyBorder="1" applyAlignment="1">
      <alignment horizontal="center" vertical="center"/>
    </xf>
    <xf numFmtId="1" fontId="16" fillId="4" borderId="2" xfId="0" applyNumberFormat="1" applyFont="1" applyFill="1" applyBorder="1" applyAlignment="1">
      <alignment horizontal="center" vertical="center"/>
    </xf>
    <xf numFmtId="2" fontId="16" fillId="4" borderId="3" xfId="0" applyNumberFormat="1" applyFont="1" applyFill="1" applyBorder="1"/>
    <xf numFmtId="2" fontId="0" fillId="0" borderId="0" xfId="0" applyNumberFormat="1"/>
    <xf numFmtId="0" fontId="0" fillId="0" borderId="0" xfId="0" applyBorder="1"/>
    <xf numFmtId="17" fontId="18" fillId="0" borderId="0" xfId="0" applyNumberFormat="1" applyFont="1" applyFill="1" applyBorder="1"/>
    <xf numFmtId="17" fontId="18" fillId="0" borderId="0" xfId="0" applyNumberFormat="1" applyFont="1" applyFill="1" applyBorder="1" applyAlignment="1">
      <alignment horizontal="left"/>
    </xf>
    <xf numFmtId="0" fontId="11" fillId="0" borderId="0" xfId="0" applyFont="1" applyFill="1" applyBorder="1"/>
    <xf numFmtId="9" fontId="19" fillId="0" borderId="0" xfId="1" applyFont="1" applyFill="1" applyBorder="1" applyAlignment="1">
      <alignment horizontal="center" vertical="center"/>
    </xf>
    <xf numFmtId="2" fontId="10" fillId="0" borderId="0" xfId="0" applyNumberFormat="1" applyFont="1" applyFill="1" applyBorder="1" applyAlignment="1">
      <alignment horizontal="left"/>
    </xf>
    <xf numFmtId="0" fontId="20" fillId="0" borderId="0" xfId="0" applyFont="1" applyFill="1" applyBorder="1" applyAlignment="1">
      <alignment vertical="center"/>
    </xf>
    <xf numFmtId="9" fontId="20" fillId="0" borderId="0" xfId="1" applyFont="1" applyFill="1" applyBorder="1" applyAlignment="1">
      <alignment horizontal="center" vertical="center"/>
    </xf>
    <xf numFmtId="2" fontId="8" fillId="0" borderId="0" xfId="0" applyNumberFormat="1" applyFont="1" applyFill="1" applyBorder="1" applyAlignment="1">
      <alignment horizontal="left"/>
    </xf>
    <xf numFmtId="0" fontId="21" fillId="0" borderId="0" xfId="0" applyFont="1" applyBorder="1"/>
    <xf numFmtId="0" fontId="11" fillId="0" borderId="0" xfId="0" applyFont="1" applyBorder="1"/>
    <xf numFmtId="0" fontId="22" fillId="0" borderId="0" xfId="0" applyFont="1" applyBorder="1"/>
    <xf numFmtId="0" fontId="15" fillId="0" borderId="0" xfId="0" applyFont="1" applyBorder="1"/>
    <xf numFmtId="0" fontId="23" fillId="5" borderId="0" xfId="0" applyFont="1" applyFill="1" applyBorder="1"/>
    <xf numFmtId="0" fontId="20" fillId="5" borderId="0" xfId="0" applyFont="1" applyFill="1" applyBorder="1" applyAlignment="1">
      <alignment horizontal="right"/>
    </xf>
    <xf numFmtId="0" fontId="20" fillId="5" borderId="0" xfId="0" applyFont="1" applyFill="1"/>
    <xf numFmtId="164" fontId="20" fillId="5" borderId="0" xfId="0" applyNumberFormat="1" applyFont="1" applyFill="1"/>
    <xf numFmtId="164" fontId="20" fillId="5" borderId="0" xfId="0" applyNumberFormat="1" applyFont="1" applyFill="1" applyBorder="1" applyAlignment="1">
      <alignment horizontal="center"/>
    </xf>
    <xf numFmtId="164" fontId="20" fillId="5" borderId="0" xfId="0" applyNumberFormat="1" applyFont="1" applyFill="1" applyAlignment="1">
      <alignment horizontal="center"/>
    </xf>
    <xf numFmtId="164" fontId="24" fillId="5" borderId="0" xfId="0" applyNumberFormat="1" applyFont="1" applyFill="1" applyAlignment="1">
      <alignment horizontal="center"/>
    </xf>
    <xf numFmtId="164" fontId="24" fillId="5" borderId="0" xfId="0" applyNumberFormat="1" applyFont="1" applyFill="1" applyBorder="1" applyAlignment="1">
      <alignment horizontal="center"/>
    </xf>
    <xf numFmtId="164" fontId="24" fillId="5" borderId="0" xfId="0" applyNumberFormat="1" applyFont="1" applyFill="1" applyAlignment="1">
      <alignment horizontal="center" vertical="center"/>
    </xf>
    <xf numFmtId="164" fontId="25" fillId="5" borderId="0" xfId="0" applyNumberFormat="1" applyFont="1" applyFill="1" applyAlignment="1">
      <alignment horizontal="center"/>
    </xf>
    <xf numFmtId="164" fontId="24" fillId="5" borderId="0" xfId="0" applyNumberFormat="1" applyFont="1" applyFill="1" applyAlignment="1"/>
    <xf numFmtId="0" fontId="24" fillId="5" borderId="0" xfId="0" applyFont="1" applyFill="1" applyAlignment="1">
      <alignment horizontal="center"/>
    </xf>
    <xf numFmtId="0" fontId="24" fillId="5" borderId="0" xfId="0" applyFont="1" applyFill="1" applyAlignment="1"/>
    <xf numFmtId="0" fontId="24" fillId="5" borderId="0" xfId="0" applyFont="1" applyFill="1"/>
    <xf numFmtId="0" fontId="26" fillId="5" borderId="0" xfId="0" applyFont="1" applyFill="1"/>
    <xf numFmtId="164" fontId="26" fillId="5" borderId="0" xfId="0" applyNumberFormat="1" applyFont="1" applyFill="1"/>
    <xf numFmtId="0" fontId="26" fillId="5" borderId="0" xfId="0" applyFont="1" applyFill="1" applyAlignment="1">
      <alignment horizontal="center"/>
    </xf>
    <xf numFmtId="0" fontId="27" fillId="5" borderId="0" xfId="0" applyFont="1" applyFill="1" applyAlignment="1">
      <alignment horizontal="center"/>
    </xf>
    <xf numFmtId="1" fontId="27" fillId="5" borderId="0" xfId="0" applyNumberFormat="1" applyFont="1" applyFill="1" applyAlignment="1">
      <alignment horizontal="center"/>
    </xf>
    <xf numFmtId="164" fontId="27" fillId="5" borderId="0" xfId="0" applyNumberFormat="1" applyFont="1" applyFill="1" applyAlignment="1">
      <alignment horizontal="center"/>
    </xf>
    <xf numFmtId="164" fontId="27" fillId="5" borderId="0" xfId="0" applyNumberFormat="1" applyFont="1" applyFill="1" applyAlignment="1"/>
    <xf numFmtId="0" fontId="27" fillId="5" borderId="0" xfId="0" applyFont="1" applyFill="1" applyAlignment="1"/>
    <xf numFmtId="0" fontId="27" fillId="5" borderId="0" xfId="0" applyFont="1" applyFill="1"/>
    <xf numFmtId="0" fontId="8" fillId="6" borderId="4" xfId="2" applyFont="1" applyFill="1" applyBorder="1" applyAlignment="1">
      <alignment horizontal="left" vertical="center" wrapText="1"/>
    </xf>
    <xf numFmtId="0" fontId="29" fillId="5" borderId="0" xfId="0" applyFont="1" applyFill="1"/>
    <xf numFmtId="0" fontId="29" fillId="5" borderId="0" xfId="0" applyFont="1" applyFill="1" applyAlignment="1">
      <alignment horizontal="center"/>
    </xf>
    <xf numFmtId="0" fontId="8" fillId="6" borderId="0" xfId="2" applyFont="1" applyFill="1" applyBorder="1" applyAlignment="1">
      <alignment horizontal="left" vertical="center" wrapText="1"/>
    </xf>
    <xf numFmtId="0" fontId="20" fillId="5" borderId="0" xfId="0" applyFont="1" applyFill="1" applyAlignment="1">
      <alignment horizontal="center"/>
    </xf>
    <xf numFmtId="1" fontId="24" fillId="5" borderId="0" xfId="0" applyNumberFormat="1" applyFont="1" applyFill="1" applyAlignment="1">
      <alignment horizontal="center"/>
    </xf>
    <xf numFmtId="0" fontId="28" fillId="6" borderId="0" xfId="2" applyFont="1" applyFill="1" applyBorder="1" applyAlignment="1">
      <alignment horizontal="left" vertical="center"/>
    </xf>
    <xf numFmtId="0" fontId="8" fillId="6" borderId="0" xfId="2" applyFont="1" applyFill="1" applyBorder="1" applyAlignment="1">
      <alignment horizontal="left" vertical="center"/>
    </xf>
    <xf numFmtId="0" fontId="28" fillId="7" borderId="5" xfId="2" applyFont="1" applyFill="1" applyBorder="1" applyAlignment="1">
      <alignment vertical="center"/>
    </xf>
    <xf numFmtId="0" fontId="30" fillId="7" borderId="5" xfId="2" applyFont="1" applyFill="1" applyBorder="1" applyAlignment="1">
      <alignment vertical="center"/>
    </xf>
    <xf numFmtId="0" fontId="31" fillId="5" borderId="5" xfId="0" applyFont="1" applyFill="1" applyBorder="1"/>
    <xf numFmtId="0" fontId="33" fillId="7" borderId="5" xfId="3" applyFont="1" applyFill="1" applyBorder="1" applyAlignment="1" applyProtection="1">
      <alignment vertical="center"/>
    </xf>
    <xf numFmtId="0" fontId="34" fillId="7" borderId="5" xfId="2" applyFont="1" applyFill="1" applyBorder="1" applyAlignment="1">
      <alignment vertical="center"/>
    </xf>
    <xf numFmtId="0" fontId="33" fillId="7" borderId="5" xfId="3" applyFont="1" applyFill="1" applyBorder="1" applyAlignment="1" applyProtection="1">
      <alignment horizontal="right" vertical="center"/>
    </xf>
    <xf numFmtId="0" fontId="20" fillId="5" borderId="0" xfId="0" applyFont="1" applyFill="1" applyBorder="1" applyAlignment="1">
      <alignment horizontal="center"/>
    </xf>
    <xf numFmtId="0" fontId="35" fillId="0" borderId="0" xfId="0" applyFont="1" applyBorder="1" applyAlignment="1"/>
    <xf numFmtId="0" fontId="0" fillId="0" borderId="0" xfId="0" applyAlignment="1"/>
    <xf numFmtId="0" fontId="2" fillId="0" borderId="0" xfId="0" applyFont="1" applyAlignment="1">
      <alignment horizontal="left"/>
    </xf>
    <xf numFmtId="0" fontId="0" fillId="0" borderId="0" xfId="0" applyAlignment="1">
      <alignment wrapText="1"/>
    </xf>
    <xf numFmtId="0" fontId="2" fillId="0" borderId="0" xfId="0" applyFont="1" applyBorder="1" applyAlignment="1">
      <alignment vertical="center" wrapText="1"/>
    </xf>
    <xf numFmtId="0" fontId="0" fillId="0" borderId="0" xfId="0" applyBorder="1" applyAlignment="1">
      <alignment wrapText="1"/>
    </xf>
    <xf numFmtId="0" fontId="16" fillId="0" borderId="0" xfId="0" applyFont="1" applyBorder="1" applyAlignment="1">
      <alignment vertical="center" wrapText="1"/>
    </xf>
    <xf numFmtId="0" fontId="0" fillId="0" borderId="0" xfId="0" applyFont="1" applyBorder="1" applyAlignment="1">
      <alignment wrapText="1"/>
    </xf>
    <xf numFmtId="0" fontId="36" fillId="0" borderId="0" xfId="0" applyFont="1" applyBorder="1" applyAlignment="1">
      <alignment vertical="center" wrapText="1"/>
    </xf>
    <xf numFmtId="0" fontId="16" fillId="0" borderId="0" xfId="0" applyFont="1" applyBorder="1" applyAlignment="1">
      <alignment wrapText="1"/>
    </xf>
    <xf numFmtId="0" fontId="16" fillId="0" borderId="0" xfId="0" applyFont="1" applyBorder="1" applyAlignment="1">
      <alignment horizontal="left" vertical="center" wrapText="1"/>
    </xf>
    <xf numFmtId="0" fontId="0" fillId="0" borderId="0" xfId="0" applyFont="1" applyBorder="1" applyAlignment="1">
      <alignment vertical="center" wrapText="1"/>
    </xf>
    <xf numFmtId="0" fontId="16" fillId="0" borderId="0" xfId="0" applyFont="1" applyBorder="1" applyAlignment="1">
      <alignment horizontal="left" vertical="center" wrapText="1" indent="3"/>
    </xf>
    <xf numFmtId="0" fontId="38" fillId="0" borderId="0" xfId="0" applyFont="1" applyBorder="1" applyAlignment="1">
      <alignment wrapText="1"/>
    </xf>
    <xf numFmtId="0" fontId="39" fillId="0" borderId="0" xfId="0" applyFont="1" applyBorder="1" applyAlignment="1">
      <alignment wrapText="1"/>
    </xf>
    <xf numFmtId="0" fontId="14" fillId="2" borderId="1" xfId="0" applyFont="1" applyFill="1" applyBorder="1" applyAlignment="1">
      <alignment horizontal="center" vertical="center" wrapText="1"/>
    </xf>
    <xf numFmtId="0" fontId="28" fillId="6" borderId="4" xfId="2" applyFont="1" applyFill="1" applyBorder="1" applyAlignment="1">
      <alignment horizontal="left" vertical="center" wrapText="1"/>
    </xf>
    <xf numFmtId="0" fontId="28" fillId="0" borderId="4" xfId="0" applyFont="1" applyBorder="1" applyAlignment="1">
      <alignment horizontal="left" vertical="center" wrapText="1"/>
    </xf>
    <xf numFmtId="0" fontId="28" fillId="6" borderId="0" xfId="2" applyFont="1" applyFill="1" applyBorder="1" applyAlignment="1">
      <alignment horizontal="left" vertical="center" wrapText="1"/>
    </xf>
    <xf numFmtId="0" fontId="28" fillId="0" borderId="0" xfId="0" applyFont="1" applyBorder="1" applyAlignment="1">
      <alignment horizontal="left" vertical="center" wrapText="1"/>
    </xf>
    <xf numFmtId="0" fontId="28" fillId="6" borderId="0" xfId="2" applyFont="1" applyFill="1" applyBorder="1" applyAlignment="1">
      <alignment horizontal="left" vertical="center"/>
    </xf>
    <xf numFmtId="0" fontId="28" fillId="0" borderId="0" xfId="0" applyFont="1" applyBorder="1" applyAlignment="1">
      <alignment horizontal="left" vertical="center"/>
    </xf>
    <xf numFmtId="0" fontId="2" fillId="0" borderId="0" xfId="0" applyFont="1" applyAlignment="1">
      <alignment horizontal="left"/>
    </xf>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Ammonium Nitrate – UK produced (34.5% 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0">
                <c:v>119</c:v>
              </c:pt>
              <c:pt idx="1">
                <c:v>114.5</c:v>
              </c:pt>
              <c:pt idx="10">
                <c:v>105</c:v>
              </c:pt>
              <c:pt idx="11">
                <c:v>104</c:v>
              </c:pt>
              <c:pt idx="12">
                <c:v>103.5</c:v>
              </c:pt>
              <c:pt idx="13">
                <c:v>103</c:v>
              </c:pt>
              <c:pt idx="14">
                <c:v>103</c:v>
              </c:pt>
              <c:pt idx="22">
                <c:v>108.5</c:v>
              </c:pt>
              <c:pt idx="23">
                <c:v>114</c:v>
              </c:pt>
              <c:pt idx="24">
                <c:v>113</c:v>
              </c:pt>
              <c:pt idx="25">
                <c:v>115.5</c:v>
              </c:pt>
              <c:pt idx="26">
                <c:v>110.5</c:v>
              </c:pt>
              <c:pt idx="27">
                <c:v>104</c:v>
              </c:pt>
              <c:pt idx="28">
                <c:v>108.5</c:v>
              </c:pt>
              <c:pt idx="29">
                <c:v>117.5</c:v>
              </c:pt>
              <c:pt idx="30">
                <c:v>117.5</c:v>
              </c:pt>
              <c:pt idx="31">
                <c:v>123</c:v>
              </c:pt>
              <c:pt idx="32">
                <c:v>126</c:v>
              </c:pt>
              <c:pt idx="33">
                <c:v>127</c:v>
              </c:pt>
              <c:pt idx="34">
                <c:v>128.5</c:v>
              </c:pt>
              <c:pt idx="35">
                <c:v>129</c:v>
              </c:pt>
              <c:pt idx="36">
                <c:v>128.5</c:v>
              </c:pt>
              <c:pt idx="37">
                <c:v>118</c:v>
              </c:pt>
              <c:pt idx="38">
                <c:v>119.5</c:v>
              </c:pt>
              <c:pt idx="39">
                <c:v>118.5</c:v>
              </c:pt>
              <c:pt idx="40">
                <c:v>130</c:v>
              </c:pt>
              <c:pt idx="41">
                <c:v>134</c:v>
              </c:pt>
              <c:pt idx="42">
                <c:v>143.5</c:v>
              </c:pt>
              <c:pt idx="43">
                <c:v>143.5</c:v>
              </c:pt>
              <c:pt idx="44">
                <c:v>146.5</c:v>
              </c:pt>
              <c:pt idx="45">
                <c:v>151</c:v>
              </c:pt>
              <c:pt idx="46">
                <c:v>152</c:v>
              </c:pt>
              <c:pt idx="47">
                <c:v>152</c:v>
              </c:pt>
              <c:pt idx="48">
                <c:v>152</c:v>
              </c:pt>
              <c:pt idx="49">
                <c:v>149</c:v>
              </c:pt>
              <c:pt idx="50">
                <c:v>146</c:v>
              </c:pt>
              <c:pt idx="51">
                <c:v>141</c:v>
              </c:pt>
              <c:pt idx="52">
                <c:v>144.5</c:v>
              </c:pt>
              <c:pt idx="53">
                <c:v>147</c:v>
              </c:pt>
              <c:pt idx="54">
                <c:v>150</c:v>
              </c:pt>
              <c:pt idx="55">
                <c:v>152</c:v>
              </c:pt>
              <c:pt idx="56">
                <c:v>160</c:v>
              </c:pt>
              <c:pt idx="57">
                <c:v>170.5</c:v>
              </c:pt>
              <c:pt idx="58">
                <c:v>174.5</c:v>
              </c:pt>
              <c:pt idx="59">
                <c:v>171.5</c:v>
              </c:pt>
              <c:pt idx="60">
                <c:v>168.5</c:v>
              </c:pt>
              <c:pt idx="61">
                <c:v>167</c:v>
              </c:pt>
              <c:pt idx="63">
                <c:v>156</c:v>
              </c:pt>
              <c:pt idx="64">
                <c:v>156.5</c:v>
              </c:pt>
              <c:pt idx="65">
                <c:v>156.5</c:v>
              </c:pt>
              <c:pt idx="66">
                <c:v>156</c:v>
              </c:pt>
              <c:pt idx="67">
                <c:v>156</c:v>
              </c:pt>
              <c:pt idx="68">
                <c:v>156.5</c:v>
              </c:pt>
              <c:pt idx="69">
                <c:v>156.5</c:v>
              </c:pt>
              <c:pt idx="70">
                <c:v>156.5</c:v>
              </c:pt>
              <c:pt idx="71">
                <c:v>154</c:v>
              </c:pt>
              <c:pt idx="72">
                <c:v>157.5</c:v>
              </c:pt>
              <c:pt idx="73">
                <c:v>158.5</c:v>
              </c:pt>
              <c:pt idx="74">
                <c:v>151.5</c:v>
              </c:pt>
              <c:pt idx="75">
                <c:v>155</c:v>
              </c:pt>
              <c:pt idx="76">
                <c:v>160</c:v>
              </c:pt>
              <c:pt idx="77">
                <c:v>161</c:v>
              </c:pt>
              <c:pt idx="78">
                <c:v>166</c:v>
              </c:pt>
              <c:pt idx="79">
                <c:v>180</c:v>
              </c:pt>
              <c:pt idx="80">
                <c:v>255</c:v>
              </c:pt>
              <c:pt idx="81">
                <c:v>262.5</c:v>
              </c:pt>
              <c:pt idx="82">
                <c:v>285</c:v>
              </c:pt>
              <c:pt idx="83">
                <c:v>287</c:v>
              </c:pt>
              <c:pt idx="84">
                <c:v>293.5</c:v>
              </c:pt>
              <c:pt idx="85">
                <c:v>331.5</c:v>
              </c:pt>
              <c:pt idx="86">
                <c:v>337.5</c:v>
              </c:pt>
              <c:pt idx="87">
                <c:v>361</c:v>
              </c:pt>
              <c:pt idx="88">
                <c:v>371</c:v>
              </c:pt>
              <c:pt idx="89">
                <c:v>376</c:v>
              </c:pt>
              <c:pt idx="90">
                <c:v>376</c:v>
              </c:pt>
              <c:pt idx="91">
                <c:v>381</c:v>
              </c:pt>
              <c:pt idx="92">
                <c:v>381</c:v>
              </c:pt>
              <c:pt idx="93">
                <c:v>381</c:v>
              </c:pt>
              <c:pt idx="94">
                <c:v>321.5</c:v>
              </c:pt>
              <c:pt idx="95">
                <c:v>263.5</c:v>
              </c:pt>
              <c:pt idx="96">
                <c:v>263.5</c:v>
              </c:pt>
              <c:pt idx="97">
                <c:v>225</c:v>
              </c:pt>
              <c:pt idx="98">
                <c:v>172.5</c:v>
              </c:pt>
              <c:pt idx="99">
                <c:v>175</c:v>
              </c:pt>
              <c:pt idx="100">
                <c:v>177</c:v>
              </c:pt>
              <c:pt idx="101">
                <c:v>182</c:v>
              </c:pt>
              <c:pt idx="102">
                <c:v>185.5</c:v>
              </c:pt>
              <c:pt idx="103">
                <c:v>186</c:v>
              </c:pt>
              <c:pt idx="104">
                <c:v>188</c:v>
              </c:pt>
              <c:pt idx="105">
                <c:v>215</c:v>
              </c:pt>
              <c:pt idx="106">
                <c:v>228.5</c:v>
              </c:pt>
              <c:pt idx="107">
                <c:v>233.5</c:v>
              </c:pt>
              <c:pt idx="108">
                <c:v>233.5</c:v>
              </c:pt>
              <c:pt idx="109">
                <c:v>234</c:v>
              </c:pt>
              <c:pt idx="110">
                <c:v>207.5</c:v>
              </c:pt>
              <c:pt idx="111">
                <c:v>211.5</c:v>
              </c:pt>
              <c:pt idx="112">
                <c:v>213.5</c:v>
              </c:pt>
              <c:pt idx="113">
                <c:v>223</c:v>
              </c:pt>
              <c:pt idx="114">
                <c:v>267</c:v>
              </c:pt>
              <c:pt idx="115">
                <c:v>290.5</c:v>
              </c:pt>
              <c:pt idx="116">
                <c:v>300.5</c:v>
              </c:pt>
              <c:pt idx="117">
                <c:v>300.5</c:v>
              </c:pt>
              <c:pt idx="118">
                <c:v>315.5</c:v>
              </c:pt>
              <c:pt idx="119">
                <c:v>327.5</c:v>
              </c:pt>
              <c:pt idx="120">
                <c:v>325.5</c:v>
              </c:pt>
              <c:pt idx="121">
                <c:v>313.5</c:v>
              </c:pt>
              <c:pt idx="122">
                <c:v>319</c:v>
              </c:pt>
              <c:pt idx="123">
                <c:v>329</c:v>
              </c:pt>
              <c:pt idx="124">
                <c:v>345</c:v>
              </c:pt>
              <c:pt idx="125">
                <c:v>345</c:v>
              </c:pt>
              <c:pt idx="126">
                <c:v>348.5</c:v>
              </c:pt>
              <c:pt idx="127">
                <c:v>348.5</c:v>
              </c:pt>
              <c:pt idx="128">
                <c:v>343.5</c:v>
              </c:pt>
              <c:pt idx="129">
                <c:v>343.5</c:v>
              </c:pt>
              <c:pt idx="130">
                <c:v>319</c:v>
              </c:pt>
              <c:pt idx="131">
                <c:v>309</c:v>
              </c:pt>
              <c:pt idx="132">
                <c:v>309</c:v>
              </c:pt>
              <c:pt idx="133">
                <c:v>298.5</c:v>
              </c:pt>
              <c:pt idx="134">
                <c:v>295</c:v>
              </c:pt>
              <c:pt idx="135">
                <c:v>295</c:v>
              </c:pt>
              <c:pt idx="136">
                <c:v>298</c:v>
              </c:pt>
              <c:pt idx="137">
                <c:v>301</c:v>
              </c:pt>
              <c:pt idx="138">
                <c:v>301</c:v>
              </c:pt>
              <c:pt idx="139">
                <c:v>301</c:v>
              </c:pt>
              <c:pt idx="140">
                <c:v>301</c:v>
              </c:pt>
              <c:pt idx="141">
                <c:v>301</c:v>
              </c:pt>
              <c:pt idx="142">
                <c:v>301</c:v>
              </c:pt>
              <c:pt idx="143">
                <c:v>305</c:v>
              </c:pt>
              <c:pt idx="144">
                <c:v>305</c:v>
              </c:pt>
              <c:pt idx="145">
                <c:v>268</c:v>
              </c:pt>
              <c:pt idx="146">
                <c:v>271</c:v>
              </c:pt>
              <c:pt idx="147">
                <c:v>271</c:v>
              </c:pt>
              <c:pt idx="148">
                <c:v>271</c:v>
              </c:pt>
              <c:pt idx="149">
                <c:v>271</c:v>
              </c:pt>
              <c:pt idx="150">
                <c:v>248.5</c:v>
              </c:pt>
              <c:pt idx="151">
                <c:v>253.5</c:v>
              </c:pt>
              <c:pt idx="152">
                <c:v>261.5</c:v>
              </c:pt>
              <c:pt idx="153">
                <c:v>281.5</c:v>
              </c:pt>
              <c:pt idx="154">
                <c:v>299</c:v>
              </c:pt>
              <c:pt idx="155">
                <c:v>299</c:v>
              </c:pt>
              <c:pt idx="156">
                <c:v>299</c:v>
              </c:pt>
              <c:pt idx="157">
                <c:v>299</c:v>
              </c:pt>
              <c:pt idx="158">
                <c:v>254</c:v>
              </c:pt>
              <c:pt idx="159">
                <c:v>254</c:v>
              </c:pt>
              <c:pt idx="160">
                <c:v>253.5</c:v>
              </c:pt>
              <c:pt idx="161">
                <c:v>259.5</c:v>
              </c:pt>
              <c:pt idx="162">
                <c:v>264.5</c:v>
              </c:pt>
              <c:pt idx="163">
                <c:v>264.5</c:v>
              </c:pt>
              <c:pt idx="164">
                <c:v>268.5</c:v>
              </c:pt>
              <c:pt idx="165">
                <c:v>277.5</c:v>
              </c:pt>
              <c:pt idx="166">
                <c:v>288</c:v>
              </c:pt>
              <c:pt idx="167">
                <c:v>289</c:v>
              </c:pt>
              <c:pt idx="168">
                <c:v>289</c:v>
              </c:pt>
              <c:pt idx="169">
                <c:v>289</c:v>
              </c:pt>
              <c:pt idx="170">
                <c:v>289</c:v>
              </c:pt>
              <c:pt idx="171">
                <c:v>232.5</c:v>
              </c:pt>
              <c:pt idx="172">
                <c:v>232.5</c:v>
              </c:pt>
              <c:pt idx="173">
                <c:v>232.5</c:v>
              </c:pt>
              <c:pt idx="174">
                <c:v>232.5</c:v>
              </c:pt>
              <c:pt idx="175">
                <c:v>232.5</c:v>
              </c:pt>
              <c:pt idx="176">
                <c:v>229</c:v>
              </c:pt>
              <c:pt idx="177">
                <c:v>229</c:v>
              </c:pt>
              <c:pt idx="178">
                <c:v>216</c:v>
              </c:pt>
              <c:pt idx="179">
                <c:v>211.5</c:v>
              </c:pt>
              <c:pt idx="180">
                <c:v>197.5</c:v>
              </c:pt>
              <c:pt idx="181">
                <c:v>192</c:v>
              </c:pt>
              <c:pt idx="182">
                <c:v>169.5</c:v>
              </c:pt>
              <c:pt idx="183">
                <c:v>169.5</c:v>
              </c:pt>
              <c:pt idx="184">
                <c:v>173</c:v>
              </c:pt>
              <c:pt idx="185">
                <c:v>175.5</c:v>
              </c:pt>
              <c:pt idx="186">
                <c:v>175</c:v>
              </c:pt>
              <c:pt idx="187">
                <c:v>188.5</c:v>
              </c:pt>
              <c:pt idx="188">
                <c:v>237.5</c:v>
              </c:pt>
              <c:pt idx="189">
                <c:v>241.5</c:v>
              </c:pt>
            </c:numLit>
          </c:val>
          <c:smooth val="0"/>
          <c:extLst>
            <c:ext xmlns:c16="http://schemas.microsoft.com/office/drawing/2014/chart" uri="{C3380CC4-5D6E-409C-BE32-E72D297353CC}">
              <c16:uniqueId val="{00000000-9EAB-48A1-AF31-93834A720BE1}"/>
            </c:ext>
          </c:extLst>
        </c:ser>
        <c:ser>
          <c:idx val="1"/>
          <c:order val="1"/>
          <c:tx>
            <c:v>AHDB</c:v>
          </c:tx>
          <c:spPr>
            <a:ln w="28575" cap="rnd">
              <a:solidFill>
                <a:srgbClr val="95C11F"/>
              </a:solidFill>
              <a:round/>
            </a:ln>
            <a:effectLst/>
          </c:spPr>
          <c:marker>
            <c:symbol val="none"/>
          </c:marker>
          <c:dPt>
            <c:idx val="211"/>
            <c:marker>
              <c:symbol val="none"/>
            </c:marker>
            <c:bubble3D val="0"/>
            <c:extLst>
              <c:ext xmlns:c16="http://schemas.microsoft.com/office/drawing/2014/chart" uri="{C3380CC4-5D6E-409C-BE32-E72D297353CC}">
                <c16:uniqueId val="{00000001-9EAB-48A1-AF31-93834A720BE1}"/>
              </c:ext>
            </c:extLst>
          </c:dPt>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89" formatCode="0">
                <c:v>239.27272727272728</c:v>
              </c:pt>
              <c:pt idx="190" formatCode="0">
                <c:v>248.5</c:v>
              </c:pt>
              <c:pt idx="191" formatCode="0">
                <c:v>244.46666666666667</c:v>
              </c:pt>
              <c:pt idx="192" formatCode="0">
                <c:v>237.66666666666666</c:v>
              </c:pt>
              <c:pt idx="193" formatCode="0">
                <c:v>209.20833333333334</c:v>
              </c:pt>
              <c:pt idx="194" formatCode="0">
                <c:v>186.07466666666667</c:v>
              </c:pt>
              <c:pt idx="195" formatCode="0">
                <c:v>192.68304347826091</c:v>
              </c:pt>
              <c:pt idx="196" formatCode="0">
                <c:v>198.02599999999998</c:v>
              </c:pt>
              <c:pt idx="197" formatCode="0">
                <c:v>211.43772727272727</c:v>
              </c:pt>
              <c:pt idx="198" formatCode="0">
                <c:v>224.10058823529411</c:v>
              </c:pt>
              <c:pt idx="199" formatCode="0">
                <c:v>236.37074074074076</c:v>
              </c:pt>
              <c:pt idx="200" formatCode="0">
                <c:v>246.08850000000001</c:v>
              </c:pt>
              <c:pt idx="201" formatCode="0">
                <c:v>243.03039999999999</c:v>
              </c:pt>
              <c:pt idx="202" formatCode="0">
                <c:v>242.74666666666667</c:v>
              </c:pt>
              <c:pt idx="203" formatCode="0">
                <c:v>242.24166666666667</c:v>
              </c:pt>
              <c:pt idx="204" formatCode="0">
                <c:v>240.0879166666667</c:v>
              </c:pt>
              <c:pt idx="205" formatCode="0">
                <c:v>227.8</c:v>
              </c:pt>
              <c:pt idx="206" formatCode="0">
                <c:v>226.55</c:v>
              </c:pt>
              <c:pt idx="207" formatCode="0">
                <c:v>242.65</c:v>
              </c:pt>
              <c:pt idx="208" formatCode="0">
                <c:v>259.62499999999994</c:v>
              </c:pt>
              <c:pt idx="209" formatCode="0">
                <c:v>275.60000000000002</c:v>
              </c:pt>
              <c:pt idx="210" formatCode="0">
                <c:v>283.31261704444807</c:v>
              </c:pt>
              <c:pt idx="211" formatCode="0">
                <c:v>292.8844338549639</c:v>
              </c:pt>
              <c:pt idx="212" formatCode="0">
                <c:v>291.90183936124527</c:v>
              </c:pt>
              <c:pt idx="213" formatCode="0">
                <c:v>277.83147747371771</c:v>
              </c:pt>
              <c:pt idx="214" formatCode="0">
                <c:v>278.08418753217819</c:v>
              </c:pt>
              <c:pt idx="215" formatCode="0">
                <c:v>263.9378125030417</c:v>
              </c:pt>
              <c:pt idx="216" formatCode="0">
                <c:v>263.36173034719951</c:v>
              </c:pt>
              <c:pt idx="217" formatCode="0">
                <c:v>263.08560553265545</c:v>
              </c:pt>
              <c:pt idx="218" formatCode="0">
                <c:v>258.10000000000002</c:v>
              </c:pt>
            </c:numLit>
          </c:val>
          <c:smooth val="0"/>
          <c:extLst>
            <c:ext xmlns:c16="http://schemas.microsoft.com/office/drawing/2014/chart" uri="{C3380CC4-5D6E-409C-BE32-E72D297353CC}">
              <c16:uniqueId val="{00000002-9EAB-48A1-AF31-93834A720BE1}"/>
            </c:ext>
          </c:extLst>
        </c:ser>
        <c:dLbls>
          <c:showLegendKey val="0"/>
          <c:showVal val="0"/>
          <c:showCatName val="0"/>
          <c:showSerName val="0"/>
          <c:showPercent val="0"/>
          <c:showBubbleSize val="0"/>
        </c:dLbls>
        <c:smooth val="0"/>
        <c:axId val="240392448"/>
        <c:axId val="240392840"/>
      </c:lineChart>
      <c:dateAx>
        <c:axId val="240392448"/>
        <c:scaling>
          <c:orientation val="minMax"/>
          <c:max val="43617"/>
          <c:min val="38504"/>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2840"/>
        <c:crosses val="autoZero"/>
        <c:auto val="0"/>
        <c:lblOffset val="100"/>
        <c:baseTimeUnit val="months"/>
        <c:majorUnit val="6"/>
        <c:majorTimeUnit val="months"/>
      </c:dateAx>
      <c:valAx>
        <c:axId val="240392840"/>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Average price £/tonne</a:t>
                </a:r>
              </a:p>
            </c:rich>
          </c:tx>
          <c:layout>
            <c:manualLayout>
              <c:xMode val="edge"/>
              <c:yMode val="edge"/>
              <c:x val="1.9277477853194797E-2"/>
              <c:y val="0.1821884581941329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24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Ammonium Nitrate – Imported (34.5% 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191974822974036"/>
          <c:y val="0.16686435124508522"/>
          <c:w val="0.83142669813794912"/>
          <c:h val="0.56045337360608971"/>
        </c:manualLayout>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53">
                <c:v>276.5</c:v>
              </c:pt>
              <c:pt idx="154">
                <c:v>281.5</c:v>
              </c:pt>
              <c:pt idx="155">
                <c:v>281.5</c:v>
              </c:pt>
              <c:pt idx="156">
                <c:v>282</c:v>
              </c:pt>
              <c:pt idx="157">
                <c:v>282</c:v>
              </c:pt>
              <c:pt idx="158">
                <c:v>245</c:v>
              </c:pt>
              <c:pt idx="159">
                <c:v>245</c:v>
              </c:pt>
              <c:pt idx="160">
                <c:v>237.5</c:v>
              </c:pt>
              <c:pt idx="161">
                <c:v>239</c:v>
              </c:pt>
              <c:pt idx="162">
                <c:v>241.5</c:v>
              </c:pt>
              <c:pt idx="163">
                <c:v>246.5</c:v>
              </c:pt>
              <c:pt idx="164">
                <c:v>246.5</c:v>
              </c:pt>
              <c:pt idx="165">
                <c:v>250.5</c:v>
              </c:pt>
              <c:pt idx="166">
                <c:v>260.5</c:v>
              </c:pt>
              <c:pt idx="167">
                <c:v>269</c:v>
              </c:pt>
              <c:pt idx="168">
                <c:v>270</c:v>
              </c:pt>
              <c:pt idx="169">
                <c:v>265.5</c:v>
              </c:pt>
              <c:pt idx="171">
                <c:v>216.5</c:v>
              </c:pt>
              <c:pt idx="172">
                <c:v>217</c:v>
              </c:pt>
              <c:pt idx="173">
                <c:v>218</c:v>
              </c:pt>
              <c:pt idx="174">
                <c:v>218.5</c:v>
              </c:pt>
              <c:pt idx="175">
                <c:v>218.5</c:v>
              </c:pt>
              <c:pt idx="176">
                <c:v>212</c:v>
              </c:pt>
              <c:pt idx="177">
                <c:v>214.5</c:v>
              </c:pt>
              <c:pt idx="178">
                <c:v>213.5</c:v>
              </c:pt>
              <c:pt idx="179">
                <c:v>209.5</c:v>
              </c:pt>
              <c:pt idx="180">
                <c:v>203</c:v>
              </c:pt>
              <c:pt idx="181">
                <c:v>196.5</c:v>
              </c:pt>
              <c:pt idx="182">
                <c:v>186.5</c:v>
              </c:pt>
              <c:pt idx="183">
                <c:v>186.5</c:v>
              </c:pt>
              <c:pt idx="184">
                <c:v>186.5</c:v>
              </c:pt>
              <c:pt idx="185">
                <c:v>179</c:v>
              </c:pt>
            </c:numLit>
          </c:val>
          <c:smooth val="0"/>
          <c:extLst>
            <c:ext xmlns:c16="http://schemas.microsoft.com/office/drawing/2014/chart" uri="{C3380CC4-5D6E-409C-BE32-E72D297353CC}">
              <c16:uniqueId val="{00000000-BE44-491F-B799-5B9F3690B2AE}"/>
            </c:ext>
          </c:extLst>
        </c:ser>
        <c:ser>
          <c:idx val="1"/>
          <c:order val="1"/>
          <c:tx>
            <c:v>AHDB</c:v>
          </c:tx>
          <c:spPr>
            <a:ln w="28575" cap="rnd">
              <a:solidFill>
                <a:srgbClr val="95C11F"/>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89" formatCode="0">
                <c:v>232.57142857142858</c:v>
              </c:pt>
              <c:pt idx="190" formatCode="0">
                <c:v>237.91304347826087</c:v>
              </c:pt>
              <c:pt idx="191" formatCode="0">
                <c:v>236.59259259259258</c:v>
              </c:pt>
              <c:pt idx="192" formatCode="0">
                <c:v>226.20833333333334</c:v>
              </c:pt>
              <c:pt idx="193" formatCode="0">
                <c:v>202.625</c:v>
              </c:pt>
              <c:pt idx="194" formatCode="0">
                <c:v>180.84782608695653</c:v>
              </c:pt>
              <c:pt idx="195" formatCode="0">
                <c:v>184.86222222222221</c:v>
              </c:pt>
              <c:pt idx="196" formatCode="0">
                <c:v>192.71428571428572</c:v>
              </c:pt>
              <c:pt idx="197" formatCode="0">
                <c:v>212.655</c:v>
              </c:pt>
              <c:pt idx="198" formatCode="0">
                <c:v>224.25</c:v>
              </c:pt>
              <c:pt idx="199" formatCode="0">
                <c:v>229.38434782608695</c:v>
              </c:pt>
              <c:pt idx="200" formatCode="0">
                <c:v>#N/A</c:v>
              </c:pt>
              <c:pt idx="201" formatCode="0">
                <c:v>233.40909090909091</c:v>
              </c:pt>
              <c:pt idx="202" formatCode="0">
                <c:v>232.7883333333333</c:v>
              </c:pt>
              <c:pt idx="203" formatCode="0">
                <c:v>232.19541666666669</c:v>
              </c:pt>
              <c:pt idx="204" formatCode="0">
                <c:v>225.73526315789471</c:v>
              </c:pt>
              <c:pt idx="205" formatCode="0">
                <c:v>213.56</c:v>
              </c:pt>
              <c:pt idx="206" formatCode="0">
                <c:v>214.83333333333334</c:v>
              </c:pt>
              <c:pt idx="207" formatCode="0">
                <c:v>232.33333333333334</c:v>
              </c:pt>
              <c:pt idx="208" formatCode="0">
                <c:v>245.35038461538463</c:v>
              </c:pt>
              <c:pt idx="209" formatCode="0">
                <c:v>260.88235294117646</c:v>
              </c:pt>
              <c:pt idx="210" formatCode="0">
                <c:v>271.06705461737408</c:v>
              </c:pt>
              <c:pt idx="211" formatCode="0">
                <c:v>274.15789473684208</c:v>
              </c:pt>
              <c:pt idx="212" formatCode="0">
                <c:v>273.63143004115227</c:v>
              </c:pt>
              <c:pt idx="213" formatCode="0">
                <c:v>271.66663582531459</c:v>
              </c:pt>
              <c:pt idx="214" formatCode="0">
                <c:v>262.35642006330647</c:v>
              </c:pt>
              <c:pt idx="215" formatCode="0">
                <c:v>254.19565217391303</c:v>
              </c:pt>
              <c:pt idx="216" formatCode="0">
                <c:v>251.25545595141543</c:v>
              </c:pt>
              <c:pt idx="217" formatCode="0">
                <c:v>245.34887387387388</c:v>
              </c:pt>
              <c:pt idx="218" formatCode="0">
                <c:v>244.94736842105263</c:v>
              </c:pt>
            </c:numLit>
          </c:val>
          <c:smooth val="0"/>
          <c:extLst>
            <c:ext xmlns:c16="http://schemas.microsoft.com/office/drawing/2014/chart" uri="{C3380CC4-5D6E-409C-BE32-E72D297353CC}">
              <c16:uniqueId val="{00000001-BE44-491F-B799-5B9F3690B2AE}"/>
            </c:ext>
          </c:extLst>
        </c:ser>
        <c:dLbls>
          <c:showLegendKey val="0"/>
          <c:showVal val="0"/>
          <c:showCatName val="0"/>
          <c:showSerName val="0"/>
          <c:showPercent val="0"/>
          <c:showBubbleSize val="0"/>
        </c:dLbls>
        <c:smooth val="0"/>
        <c:axId val="240393624"/>
        <c:axId val="240394016"/>
      </c:lineChart>
      <c:dateAx>
        <c:axId val="240393624"/>
        <c:scaling>
          <c:orientation val="minMax"/>
          <c:max val="43617"/>
          <c:min val="42156"/>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4016"/>
        <c:crosses val="autoZero"/>
        <c:auto val="0"/>
        <c:lblOffset val="100"/>
        <c:baseTimeUnit val="days"/>
      </c:dateAx>
      <c:valAx>
        <c:axId val="240394016"/>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Average price £/tonne</a:t>
                </a:r>
              </a:p>
            </c:rich>
          </c:tx>
          <c:layout>
            <c:manualLayout>
              <c:xMode val="edge"/>
              <c:yMode val="edge"/>
              <c:x val="3.9254705525197331E-2"/>
              <c:y val="0.2163749180052781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3624"/>
        <c:crosses val="autoZero"/>
        <c:crossBetween val="between"/>
      </c:valAx>
      <c:spPr>
        <a:noFill/>
        <a:ln>
          <a:noFill/>
        </a:ln>
        <a:effectLst/>
      </c:spPr>
    </c:plotArea>
    <c:legend>
      <c:legendPos val="b"/>
      <c:layout>
        <c:manualLayout>
          <c:xMode val="edge"/>
          <c:yMode val="edge"/>
          <c:x val="0.31325838646023074"/>
          <c:y val="0.90858008024041592"/>
          <c:w val="0.40202318609593202"/>
          <c:h val="7.72500877152838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UAN (30% N w/w, kilo per tonne)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236845056543837"/>
          <c:y val="0.18040878200335814"/>
          <c:w val="0.84726245106801668"/>
          <c:h val="0.48631113829353473"/>
        </c:manualLayout>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212</c:v>
              </c:pt>
              <c:pt idx="172">
                <c:v>185.5</c:v>
              </c:pt>
              <c:pt idx="173">
                <c:v>185.5</c:v>
              </c:pt>
              <c:pt idx="174">
                <c:v>185.5</c:v>
              </c:pt>
              <c:pt idx="175">
                <c:v>185.5</c:v>
              </c:pt>
              <c:pt idx="176">
                <c:v>177</c:v>
              </c:pt>
              <c:pt idx="177">
                <c:v>177</c:v>
              </c:pt>
              <c:pt idx="178">
                <c:v>175</c:v>
              </c:pt>
              <c:pt idx="179">
                <c:v>170</c:v>
              </c:pt>
              <c:pt idx="181">
                <c:v>153</c:v>
              </c:pt>
              <c:pt idx="182">
                <c:v>153</c:v>
              </c:pt>
              <c:pt idx="183">
                <c:v>148</c:v>
              </c:pt>
              <c:pt idx="184">
                <c:v>148</c:v>
              </c:pt>
              <c:pt idx="185">
                <c:v>148</c:v>
              </c:pt>
              <c:pt idx="186">
                <c:v>148</c:v>
              </c:pt>
              <c:pt idx="187">
                <c:v>158</c:v>
              </c:pt>
              <c:pt idx="188">
                <c:v>168</c:v>
              </c:pt>
              <c:pt idx="189">
                <c:v>168</c:v>
              </c:pt>
            </c:numLit>
          </c:val>
          <c:smooth val="0"/>
          <c:extLst>
            <c:ext xmlns:c16="http://schemas.microsoft.com/office/drawing/2014/chart" uri="{C3380CC4-5D6E-409C-BE32-E72D297353CC}">
              <c16:uniqueId val="{00000000-E6F4-4B16-AC50-E4C194AE7C42}"/>
            </c:ext>
          </c:extLst>
        </c:ser>
        <c:ser>
          <c:idx val="1"/>
          <c:order val="1"/>
          <c:tx>
            <c:v>AHDB</c:v>
          </c:tx>
          <c:spPr>
            <a:ln w="28575" cap="rnd">
              <a:solidFill>
                <a:srgbClr val="95C11F"/>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89" formatCode="0">
                <c:v>190</c:v>
              </c:pt>
              <c:pt idx="190" formatCode="0">
                <c:v>204.15384615384616</c:v>
              </c:pt>
              <c:pt idx="191" formatCode="0">
                <c:v>204</c:v>
              </c:pt>
              <c:pt idx="192" formatCode="0">
                <c:v>205.05882352941177</c:v>
              </c:pt>
              <c:pt idx="193" formatCode="0">
                <c:v>204.21428571428572</c:v>
              </c:pt>
              <c:pt idx="194" formatCode="0">
                <c:v>155.8305</c:v>
              </c:pt>
              <c:pt idx="195" formatCode="0">
                <c:v>155.5625</c:v>
              </c:pt>
              <c:pt idx="196" formatCode="0">
                <c:v>157.70588235294119</c:v>
              </c:pt>
              <c:pt idx="197" formatCode="0">
                <c:v>157.84615384615384</c:v>
              </c:pt>
              <c:pt idx="198" formatCode="0">
                <c:v>157.33333333333334</c:v>
              </c:pt>
              <c:pt idx="199" formatCode="0">
                <c:v>194.1875</c:v>
              </c:pt>
              <c:pt idx="200" formatCode="0">
                <c:v>#N/A</c:v>
              </c:pt>
              <c:pt idx="201" formatCode="0">
                <c:v>214</c:v>
              </c:pt>
              <c:pt idx="202" formatCode="0">
                <c:v>214</c:v>
              </c:pt>
              <c:pt idx="203" formatCode="0">
                <c:v>214</c:v>
              </c:pt>
              <c:pt idx="204" formatCode="0">
                <c:v>214.66666666666666</c:v>
              </c:pt>
              <c:pt idx="205" formatCode="0">
                <c:v>212.66666666666666</c:v>
              </c:pt>
              <c:pt idx="206" formatCode="0">
                <c:v>204.61538461538461</c:v>
              </c:pt>
              <c:pt idx="207" formatCode="0">
                <c:v>202.35714285714286</c:v>
              </c:pt>
              <c:pt idx="208" formatCode="0">
                <c:v>207.57142857142858</c:v>
              </c:pt>
              <c:pt idx="209" formatCode="0">
                <c:v>220</c:v>
              </c:pt>
              <c:pt idx="210" formatCode="0">
                <c:v>#N/A</c:v>
              </c:pt>
              <c:pt idx="211" formatCode="0">
                <c:v>247.91666666666666</c:v>
              </c:pt>
              <c:pt idx="212" formatCode="0">
                <c:v>251.66666666666666</c:v>
              </c:pt>
              <c:pt idx="213" formatCode="0">
                <c:v>247.5</c:v>
              </c:pt>
              <c:pt idx="214" formatCode="0">
                <c:v>244.875</c:v>
              </c:pt>
              <c:pt idx="215" formatCode="0">
                <c:v>245.1764705882353</c:v>
              </c:pt>
              <c:pt idx="216" formatCode="0">
                <c:v>241.34996481351163</c:v>
              </c:pt>
              <c:pt idx="217" formatCode="0">
                <c:v>243.05555555555554</c:v>
              </c:pt>
              <c:pt idx="218" formatCode="0">
                <c:v>241.92307692307693</c:v>
              </c:pt>
            </c:numLit>
          </c:val>
          <c:smooth val="0"/>
          <c:extLst>
            <c:ext xmlns:c16="http://schemas.microsoft.com/office/drawing/2014/chart" uri="{C3380CC4-5D6E-409C-BE32-E72D297353CC}">
              <c16:uniqueId val="{00000001-E6F4-4B16-AC50-E4C194AE7C42}"/>
            </c:ext>
          </c:extLst>
        </c:ser>
        <c:dLbls>
          <c:showLegendKey val="0"/>
          <c:showVal val="0"/>
          <c:showCatName val="0"/>
          <c:showSerName val="0"/>
          <c:showPercent val="0"/>
          <c:showBubbleSize val="0"/>
        </c:dLbls>
        <c:smooth val="0"/>
        <c:axId val="240394800"/>
        <c:axId val="240395192"/>
      </c:lineChart>
      <c:dateAx>
        <c:axId val="240394800"/>
        <c:scaling>
          <c:orientation val="minMax"/>
          <c:max val="43617"/>
          <c:min val="42644"/>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5192"/>
        <c:crosses val="autoZero"/>
        <c:auto val="0"/>
        <c:lblOffset val="100"/>
        <c:baseTimeUnit val="months"/>
        <c:majorUnit val="2"/>
        <c:majorTimeUnit val="months"/>
      </c:dateAx>
      <c:valAx>
        <c:axId val="240395192"/>
        <c:scaling>
          <c:orientation val="minMax"/>
          <c:min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Average price £/tonne</a:t>
                </a:r>
              </a:p>
            </c:rich>
          </c:tx>
          <c:layout>
            <c:manualLayout>
              <c:xMode val="edge"/>
              <c:yMode val="edge"/>
              <c:x val="2.1569609916527181E-2"/>
              <c:y val="0.18040871137584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4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Muriate of Potash (MOP)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114374523644298"/>
          <c:y val="0.13918757145304653"/>
          <c:w val="0.85884263784898651"/>
          <c:h val="0.58935207496653275"/>
        </c:manualLayout>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198"/>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numLit>
          </c:cat>
          <c:val>
            <c:numLit>
              <c:formatCode>General</c:formatCode>
              <c:ptCount val="198"/>
              <c:pt idx="0">
                <c:v>112.5</c:v>
              </c:pt>
              <c:pt idx="1">
                <c:v>112.5</c:v>
              </c:pt>
              <c:pt idx="2">
                <c:v>112</c:v>
              </c:pt>
              <c:pt idx="3">
                <c:v>112.5</c:v>
              </c:pt>
              <c:pt idx="4">
                <c:v>116</c:v>
              </c:pt>
              <c:pt idx="5">
                <c:v>117</c:v>
              </c:pt>
              <c:pt idx="6">
                <c:v>117</c:v>
              </c:pt>
              <c:pt idx="7">
                <c:v>117</c:v>
              </c:pt>
              <c:pt idx="8">
                <c:v>118</c:v>
              </c:pt>
              <c:pt idx="9">
                <c:v>119</c:v>
              </c:pt>
              <c:pt idx="10">
                <c:v>119</c:v>
              </c:pt>
              <c:pt idx="11">
                <c:v>123</c:v>
              </c:pt>
              <c:pt idx="12">
                <c:v>123</c:v>
              </c:pt>
              <c:pt idx="13">
                <c:v>123</c:v>
              </c:pt>
              <c:pt idx="14">
                <c:v>123</c:v>
              </c:pt>
              <c:pt idx="15">
                <c:v>123</c:v>
              </c:pt>
              <c:pt idx="16">
                <c:v>123</c:v>
              </c:pt>
              <c:pt idx="17">
                <c:v>126</c:v>
              </c:pt>
              <c:pt idx="18">
                <c:v>126</c:v>
              </c:pt>
              <c:pt idx="19">
                <c:v>126</c:v>
              </c:pt>
              <c:pt idx="20">
                <c:v>126</c:v>
              </c:pt>
              <c:pt idx="21">
                <c:v>128</c:v>
              </c:pt>
              <c:pt idx="22">
                <c:v>128</c:v>
              </c:pt>
              <c:pt idx="23">
                <c:v>128</c:v>
              </c:pt>
              <c:pt idx="24">
                <c:v>128</c:v>
              </c:pt>
              <c:pt idx="25">
                <c:v>128</c:v>
              </c:pt>
              <c:pt idx="26">
                <c:v>128</c:v>
              </c:pt>
              <c:pt idx="27">
                <c:v>128</c:v>
              </c:pt>
              <c:pt idx="28">
                <c:v>138</c:v>
              </c:pt>
              <c:pt idx="29">
                <c:v>138</c:v>
              </c:pt>
              <c:pt idx="30">
                <c:v>138</c:v>
              </c:pt>
              <c:pt idx="31">
                <c:v>138</c:v>
              </c:pt>
              <c:pt idx="32">
                <c:v>138</c:v>
              </c:pt>
              <c:pt idx="33">
                <c:v>144</c:v>
              </c:pt>
              <c:pt idx="34">
                <c:v>143</c:v>
              </c:pt>
              <c:pt idx="35">
                <c:v>143</c:v>
              </c:pt>
              <c:pt idx="36">
                <c:v>143</c:v>
              </c:pt>
              <c:pt idx="37">
                <c:v>144.5</c:v>
              </c:pt>
              <c:pt idx="38">
                <c:v>144.5</c:v>
              </c:pt>
              <c:pt idx="39">
                <c:v>144.5</c:v>
              </c:pt>
              <c:pt idx="40">
                <c:v>144.5</c:v>
              </c:pt>
              <c:pt idx="41">
                <c:v>144.5</c:v>
              </c:pt>
              <c:pt idx="42">
                <c:v>144.5</c:v>
              </c:pt>
              <c:pt idx="43">
                <c:v>144.5</c:v>
              </c:pt>
              <c:pt idx="44">
                <c:v>144.5</c:v>
              </c:pt>
              <c:pt idx="45">
                <c:v>144.5</c:v>
              </c:pt>
              <c:pt idx="46">
                <c:v>144.5</c:v>
              </c:pt>
              <c:pt idx="47">
                <c:v>144.5</c:v>
              </c:pt>
              <c:pt idx="48">
                <c:v>144.5</c:v>
              </c:pt>
              <c:pt idx="49">
                <c:v>144.5</c:v>
              </c:pt>
              <c:pt idx="50">
                <c:v>145</c:v>
              </c:pt>
              <c:pt idx="51">
                <c:v>145</c:v>
              </c:pt>
              <c:pt idx="52">
                <c:v>153</c:v>
              </c:pt>
              <c:pt idx="53">
                <c:v>157</c:v>
              </c:pt>
              <c:pt idx="54">
                <c:v>157.5</c:v>
              </c:pt>
              <c:pt idx="55">
                <c:v>157.5</c:v>
              </c:pt>
              <c:pt idx="56">
                <c:v>157.5</c:v>
              </c:pt>
              <c:pt idx="57">
                <c:v>175</c:v>
              </c:pt>
              <c:pt idx="58">
                <c:v>182.5</c:v>
              </c:pt>
              <c:pt idx="59">
                <c:v>242.5</c:v>
              </c:pt>
              <c:pt idx="60">
                <c:v>309</c:v>
              </c:pt>
              <c:pt idx="61">
                <c:v>307.5</c:v>
              </c:pt>
              <c:pt idx="62">
                <c:v>340</c:v>
              </c:pt>
              <c:pt idx="63">
                <c:v>352.5</c:v>
              </c:pt>
              <c:pt idx="64">
                <c:v>392.5</c:v>
              </c:pt>
              <c:pt idx="65">
                <c:v>542.5</c:v>
              </c:pt>
              <c:pt idx="66">
                <c:v>282.25</c:v>
              </c:pt>
              <c:pt idx="67">
                <c:v>592.5</c:v>
              </c:pt>
              <c:pt idx="68">
                <c:v>580</c:v>
              </c:pt>
              <c:pt idx="69">
                <c:v>580</c:v>
              </c:pt>
              <c:pt idx="70">
                <c:v>580</c:v>
              </c:pt>
              <c:pt idx="71">
                <c:v>570</c:v>
              </c:pt>
              <c:pt idx="72">
                <c:v>579</c:v>
              </c:pt>
              <c:pt idx="73">
                <c:v>555</c:v>
              </c:pt>
              <c:pt idx="74">
                <c:v>550</c:v>
              </c:pt>
              <c:pt idx="75">
                <c:v>545</c:v>
              </c:pt>
              <c:pt idx="76">
                <c:v>530</c:v>
              </c:pt>
              <c:pt idx="77">
                <c:v>212.25</c:v>
              </c:pt>
              <c:pt idx="78">
                <c:v>422.5</c:v>
              </c:pt>
              <c:pt idx="79">
                <c:v>365</c:v>
              </c:pt>
              <c:pt idx="80">
                <c:v>355</c:v>
              </c:pt>
              <c:pt idx="81">
                <c:v>355</c:v>
              </c:pt>
              <c:pt idx="82">
                <c:v>342.5</c:v>
              </c:pt>
              <c:pt idx="83">
                <c:v>337.5</c:v>
              </c:pt>
              <c:pt idx="84">
                <c:v>317.5</c:v>
              </c:pt>
              <c:pt idx="85">
                <c:v>317.5</c:v>
              </c:pt>
              <c:pt idx="86">
                <c:v>325.5</c:v>
              </c:pt>
              <c:pt idx="87">
                <c:v>325.5</c:v>
              </c:pt>
              <c:pt idx="88">
                <c:v>325.5</c:v>
              </c:pt>
              <c:pt idx="89">
                <c:v>337.5</c:v>
              </c:pt>
              <c:pt idx="91">
                <c:v>307.5</c:v>
              </c:pt>
              <c:pt idx="92">
                <c:v>308.5</c:v>
              </c:pt>
              <c:pt idx="93">
                <c:v>325</c:v>
              </c:pt>
              <c:pt idx="94">
                <c:v>325</c:v>
              </c:pt>
              <c:pt idx="95">
                <c:v>325</c:v>
              </c:pt>
              <c:pt idx="96">
                <c:v>335</c:v>
              </c:pt>
              <c:pt idx="97">
                <c:v>335</c:v>
              </c:pt>
              <c:pt idx="98">
                <c:v>335</c:v>
              </c:pt>
              <c:pt idx="99">
                <c:v>335</c:v>
              </c:pt>
              <c:pt idx="100">
                <c:v>335</c:v>
              </c:pt>
              <c:pt idx="101">
                <c:v>335</c:v>
              </c:pt>
              <c:pt idx="102">
                <c:v>335</c:v>
              </c:pt>
              <c:pt idx="103">
                <c:v>335</c:v>
              </c:pt>
              <c:pt idx="104">
                <c:v>335</c:v>
              </c:pt>
              <c:pt idx="105">
                <c:v>345</c:v>
              </c:pt>
              <c:pt idx="106">
                <c:v>345</c:v>
              </c:pt>
              <c:pt idx="107">
                <c:v>334</c:v>
              </c:pt>
              <c:pt idx="108">
                <c:v>340</c:v>
              </c:pt>
              <c:pt idx="109">
                <c:v>347.5</c:v>
              </c:pt>
              <c:pt idx="110">
                <c:v>347.5</c:v>
              </c:pt>
              <c:pt idx="111">
                <c:v>347.5</c:v>
              </c:pt>
              <c:pt idx="112">
                <c:v>347.5</c:v>
              </c:pt>
              <c:pt idx="113">
                <c:v>347.5</c:v>
              </c:pt>
              <c:pt idx="114">
                <c:v>345</c:v>
              </c:pt>
              <c:pt idx="115">
                <c:v>327.5</c:v>
              </c:pt>
              <c:pt idx="116">
                <c:v>322.5</c:v>
              </c:pt>
              <c:pt idx="117">
                <c:v>322.5</c:v>
              </c:pt>
              <c:pt idx="118">
                <c:v>322.5</c:v>
              </c:pt>
              <c:pt idx="119">
                <c:v>312.5</c:v>
              </c:pt>
              <c:pt idx="120">
                <c:v>307.5</c:v>
              </c:pt>
              <c:pt idx="121">
                <c:v>302.5</c:v>
              </c:pt>
              <c:pt idx="122">
                <c:v>312.5</c:v>
              </c:pt>
              <c:pt idx="123">
                <c:v>312.5</c:v>
              </c:pt>
              <c:pt idx="124">
                <c:v>322.5</c:v>
              </c:pt>
              <c:pt idx="125">
                <c:v>322.5</c:v>
              </c:pt>
              <c:pt idx="126">
                <c:v>317.5</c:v>
              </c:pt>
              <c:pt idx="127">
                <c:v>315</c:v>
              </c:pt>
              <c:pt idx="128">
                <c:v>300</c:v>
              </c:pt>
              <c:pt idx="129">
                <c:v>275</c:v>
              </c:pt>
              <c:pt idx="130">
                <c:v>261.5</c:v>
              </c:pt>
              <c:pt idx="131">
                <c:v>267</c:v>
              </c:pt>
              <c:pt idx="132">
                <c:v>267</c:v>
              </c:pt>
              <c:pt idx="133">
                <c:v>267</c:v>
              </c:pt>
              <c:pt idx="134">
                <c:v>267</c:v>
              </c:pt>
              <c:pt idx="135">
                <c:v>267</c:v>
              </c:pt>
              <c:pt idx="136">
                <c:v>267</c:v>
              </c:pt>
              <c:pt idx="137">
                <c:v>267</c:v>
              </c:pt>
              <c:pt idx="138">
                <c:v>272</c:v>
              </c:pt>
              <c:pt idx="139">
                <c:v>267.5</c:v>
              </c:pt>
              <c:pt idx="140">
                <c:v>267.5</c:v>
              </c:pt>
              <c:pt idx="141">
                <c:v>267.5</c:v>
              </c:pt>
              <c:pt idx="142">
                <c:v>267.5</c:v>
              </c:pt>
              <c:pt idx="143">
                <c:v>267.5</c:v>
              </c:pt>
              <c:pt idx="144">
                <c:v>268</c:v>
              </c:pt>
              <c:pt idx="145">
                <c:v>268</c:v>
              </c:pt>
              <c:pt idx="146">
                <c:v>271</c:v>
              </c:pt>
              <c:pt idx="147">
                <c:v>267</c:v>
              </c:pt>
              <c:pt idx="148">
                <c:v>267</c:v>
              </c:pt>
              <c:pt idx="149">
                <c:v>267</c:v>
              </c:pt>
              <c:pt idx="150">
                <c:v>265</c:v>
              </c:pt>
              <c:pt idx="151">
                <c:v>257.5</c:v>
              </c:pt>
              <c:pt idx="152">
                <c:v>257.5</c:v>
              </c:pt>
              <c:pt idx="153">
                <c:v>255</c:v>
              </c:pt>
              <c:pt idx="154">
                <c:v>255</c:v>
              </c:pt>
              <c:pt idx="155">
                <c:v>237.5</c:v>
              </c:pt>
              <c:pt idx="156">
                <c:v>227.5</c:v>
              </c:pt>
              <c:pt idx="157">
                <c:v>235</c:v>
              </c:pt>
              <c:pt idx="158">
                <c:v>235</c:v>
              </c:pt>
              <c:pt idx="159">
                <c:v>231</c:v>
              </c:pt>
              <c:pt idx="160">
                <c:v>227.5</c:v>
              </c:pt>
              <c:pt idx="161">
                <c:v>222.5</c:v>
              </c:pt>
              <c:pt idx="162">
                <c:v>230</c:v>
              </c:pt>
              <c:pt idx="163">
                <c:v>232.5</c:v>
              </c:pt>
              <c:pt idx="164">
                <c:v>237.5</c:v>
              </c:pt>
              <c:pt idx="165">
                <c:v>237.5</c:v>
              </c:pt>
              <c:pt idx="166">
                <c:v>237.5</c:v>
              </c:pt>
              <c:pt idx="167">
                <c:v>237.5</c:v>
              </c:pt>
              <c:pt idx="168">
                <c:v>239.5</c:v>
              </c:pt>
            </c:numLit>
          </c:val>
          <c:smooth val="0"/>
          <c:extLst>
            <c:ext xmlns:c16="http://schemas.microsoft.com/office/drawing/2014/chart" uri="{C3380CC4-5D6E-409C-BE32-E72D297353CC}">
              <c16:uniqueId val="{00000000-B079-4B02-B53D-DF52A7CF7013}"/>
            </c:ext>
          </c:extLst>
        </c:ser>
        <c:ser>
          <c:idx val="1"/>
          <c:order val="1"/>
          <c:tx>
            <c:v>AHDB</c:v>
          </c:tx>
          <c:spPr>
            <a:ln w="28575" cap="rnd">
              <a:solidFill>
                <a:srgbClr val="95C11F"/>
              </a:solidFill>
              <a:round/>
            </a:ln>
            <a:effectLst/>
          </c:spPr>
          <c:marker>
            <c:symbol val="none"/>
          </c:marker>
          <c:cat>
            <c:numLit>
              <c:formatCode>m/d/yyyy</c:formatCode>
              <c:ptCount val="198"/>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numLit>
          </c:cat>
          <c:val>
            <c:numLit>
              <c:formatCode>General</c:formatCode>
              <c:ptCount val="198"/>
              <c:pt idx="168" formatCode="0">
                <c:v>246.375</c:v>
              </c:pt>
              <c:pt idx="169" formatCode="0">
                <c:v>245.79166666666666</c:v>
              </c:pt>
              <c:pt idx="170" formatCode="0">
                <c:v>244.27586206896552</c:v>
              </c:pt>
              <c:pt idx="171" formatCode="0">
                <c:v>248.23809523809524</c:v>
              </c:pt>
              <c:pt idx="172" formatCode="0">
                <c:v>249.94736842105263</c:v>
              </c:pt>
              <c:pt idx="173" formatCode="0">
                <c:v>249.80357142857142</c:v>
              </c:pt>
              <c:pt idx="174" formatCode="0">
                <c:v>249.77083333333334</c:v>
              </c:pt>
              <c:pt idx="175" formatCode="0">
                <c:v>250.89399999999998</c:v>
              </c:pt>
              <c:pt idx="176" formatCode="0">
                <c:v>257.55714285714282</c:v>
              </c:pt>
              <c:pt idx="177" formatCode="0">
                <c:v>259.5</c:v>
              </c:pt>
              <c:pt idx="178" formatCode="0">
                <c:v>261.93266666666665</c:v>
              </c:pt>
              <c:pt idx="179" formatCode="0">
                <c:v>263.70809523809521</c:v>
              </c:pt>
              <c:pt idx="180" formatCode="0">
                <c:v>260.42439999999999</c:v>
              </c:pt>
              <c:pt idx="181" formatCode="0">
                <c:v>259.53086956521742</c:v>
              </c:pt>
              <c:pt idx="182" formatCode="0">
                <c:v>263.31695652173914</c:v>
              </c:pt>
              <c:pt idx="183" formatCode="0">
                <c:v>263.32086956521738</c:v>
              </c:pt>
              <c:pt idx="184" formatCode="0">
                <c:v>264.39999999999998</c:v>
              </c:pt>
              <c:pt idx="185" formatCode="0">
                <c:v>269.35000000000002</c:v>
              </c:pt>
              <c:pt idx="186" formatCode="0">
                <c:v>276.52941176470586</c:v>
              </c:pt>
              <c:pt idx="187" formatCode="0">
                <c:v>269.57758620689651</c:v>
              </c:pt>
              <c:pt idx="188" formatCode="0">
                <c:v>271.25</c:v>
              </c:pt>
              <c:pt idx="189" formatCode="0">
                <c:v>273.09953388026639</c:v>
              </c:pt>
              <c:pt idx="190" formatCode="0">
                <c:v>273.09194673430568</c:v>
              </c:pt>
              <c:pt idx="191" formatCode="0">
                <c:v>273.67435818371831</c:v>
              </c:pt>
              <c:pt idx="192" formatCode="0">
                <c:v>279.05236520888747</c:v>
              </c:pt>
              <c:pt idx="193" formatCode="0">
                <c:v>278.67572463768113</c:v>
              </c:pt>
              <c:pt idx="194" formatCode="0">
                <c:v>278.67206695331697</c:v>
              </c:pt>
              <c:pt idx="195" formatCode="0">
                <c:v>278.8</c:v>
              </c:pt>
              <c:pt idx="196" formatCode="0">
                <c:v>278.68399008966492</c:v>
              </c:pt>
              <c:pt idx="197" formatCode="0">
                <c:v>278.8</c:v>
              </c:pt>
            </c:numLit>
          </c:val>
          <c:smooth val="0"/>
          <c:extLst>
            <c:ext xmlns:c16="http://schemas.microsoft.com/office/drawing/2014/chart" uri="{C3380CC4-5D6E-409C-BE32-E72D297353CC}">
              <c16:uniqueId val="{00000001-B079-4B02-B53D-DF52A7CF7013}"/>
            </c:ext>
          </c:extLst>
        </c:ser>
        <c:dLbls>
          <c:showLegendKey val="0"/>
          <c:showVal val="0"/>
          <c:showCatName val="0"/>
          <c:showSerName val="0"/>
          <c:showPercent val="0"/>
          <c:showBubbleSize val="0"/>
        </c:dLbls>
        <c:smooth val="0"/>
        <c:axId val="240395976"/>
        <c:axId val="240603624"/>
      </c:lineChart>
      <c:dateAx>
        <c:axId val="240395976"/>
        <c:scaling>
          <c:orientation val="minMax"/>
          <c:max val="43617"/>
          <c:min val="38504"/>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603624"/>
        <c:crosses val="autoZero"/>
        <c:auto val="0"/>
        <c:lblOffset val="100"/>
        <c:baseTimeUnit val="months"/>
        <c:majorUnit val="6"/>
        <c:majorTimeUnit val="months"/>
      </c:dateAx>
      <c:valAx>
        <c:axId val="240603624"/>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t>Average price £/tonne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395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Diammonium Phosphate (DAP)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212275076098451"/>
          <c:y val="0.2017224011826356"/>
          <c:w val="0.83797301983483108"/>
          <c:h val="0.52454118651301751"/>
        </c:manualLayout>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198"/>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numLit>
          </c:cat>
          <c:val>
            <c:numLit>
              <c:formatCode>General</c:formatCode>
              <c:ptCount val="198"/>
              <c:pt idx="0">
                <c:v>152.5</c:v>
              </c:pt>
              <c:pt idx="1">
                <c:v>152.5</c:v>
              </c:pt>
              <c:pt idx="2">
                <c:v>152.5</c:v>
              </c:pt>
              <c:pt idx="3">
                <c:v>165.5</c:v>
              </c:pt>
              <c:pt idx="4">
                <c:v>165.5</c:v>
              </c:pt>
              <c:pt idx="5">
                <c:v>162.5</c:v>
              </c:pt>
              <c:pt idx="6">
                <c:v>164.5</c:v>
              </c:pt>
              <c:pt idx="7">
                <c:v>164.5</c:v>
              </c:pt>
              <c:pt idx="8">
                <c:v>166.5</c:v>
              </c:pt>
              <c:pt idx="9">
                <c:v>167.5</c:v>
              </c:pt>
              <c:pt idx="10">
                <c:v>167.5</c:v>
              </c:pt>
              <c:pt idx="11">
                <c:v>167.5</c:v>
              </c:pt>
              <c:pt idx="12">
                <c:v>167.5</c:v>
              </c:pt>
              <c:pt idx="13">
                <c:v>167.5</c:v>
              </c:pt>
              <c:pt idx="14">
                <c:v>167.5</c:v>
              </c:pt>
              <c:pt idx="15">
                <c:v>167.5</c:v>
              </c:pt>
              <c:pt idx="16">
                <c:v>167.5</c:v>
              </c:pt>
              <c:pt idx="17">
                <c:v>171.5</c:v>
              </c:pt>
              <c:pt idx="18">
                <c:v>171.5</c:v>
              </c:pt>
              <c:pt idx="19">
                <c:v>171.5</c:v>
              </c:pt>
              <c:pt idx="20">
                <c:v>176.5</c:v>
              </c:pt>
              <c:pt idx="21">
                <c:v>178</c:v>
              </c:pt>
              <c:pt idx="22">
                <c:v>178</c:v>
              </c:pt>
              <c:pt idx="23">
                <c:v>178</c:v>
              </c:pt>
              <c:pt idx="24">
                <c:v>178</c:v>
              </c:pt>
              <c:pt idx="25">
                <c:v>178</c:v>
              </c:pt>
              <c:pt idx="26">
                <c:v>178</c:v>
              </c:pt>
              <c:pt idx="27">
                <c:v>181.5</c:v>
              </c:pt>
              <c:pt idx="28">
                <c:v>181.5</c:v>
              </c:pt>
              <c:pt idx="29">
                <c:v>182</c:v>
              </c:pt>
              <c:pt idx="30">
                <c:v>184</c:v>
              </c:pt>
              <c:pt idx="31">
                <c:v>187</c:v>
              </c:pt>
              <c:pt idx="32">
                <c:v>187</c:v>
              </c:pt>
              <c:pt idx="33">
                <c:v>193</c:v>
              </c:pt>
              <c:pt idx="34">
                <c:v>193</c:v>
              </c:pt>
              <c:pt idx="35">
                <c:v>193</c:v>
              </c:pt>
              <c:pt idx="36">
                <c:v>193</c:v>
              </c:pt>
              <c:pt idx="37">
                <c:v>197.5</c:v>
              </c:pt>
              <c:pt idx="38">
                <c:v>197.5</c:v>
              </c:pt>
              <c:pt idx="39">
                <c:v>195</c:v>
              </c:pt>
              <c:pt idx="40">
                <c:v>196</c:v>
              </c:pt>
              <c:pt idx="41">
                <c:v>196</c:v>
              </c:pt>
              <c:pt idx="42">
                <c:v>196</c:v>
              </c:pt>
              <c:pt idx="43">
                <c:v>196</c:v>
              </c:pt>
              <c:pt idx="44">
                <c:v>196</c:v>
              </c:pt>
              <c:pt idx="45">
                <c:v>196</c:v>
              </c:pt>
              <c:pt idx="46">
                <c:v>196</c:v>
              </c:pt>
              <c:pt idx="47">
                <c:v>196</c:v>
              </c:pt>
              <c:pt idx="48">
                <c:v>196</c:v>
              </c:pt>
              <c:pt idx="49">
                <c:v>196</c:v>
              </c:pt>
              <c:pt idx="50">
                <c:v>221</c:v>
              </c:pt>
              <c:pt idx="51">
                <c:v>292.5</c:v>
              </c:pt>
              <c:pt idx="52">
                <c:v>296.5</c:v>
              </c:pt>
              <c:pt idx="53">
                <c:v>296</c:v>
              </c:pt>
              <c:pt idx="54">
                <c:v>296</c:v>
              </c:pt>
              <c:pt idx="55">
                <c:v>298.5</c:v>
              </c:pt>
              <c:pt idx="56">
                <c:v>298.5</c:v>
              </c:pt>
              <c:pt idx="57">
                <c:v>300</c:v>
              </c:pt>
              <c:pt idx="58">
                <c:v>302.5</c:v>
              </c:pt>
              <c:pt idx="59">
                <c:v>342.5</c:v>
              </c:pt>
              <c:pt idx="60">
                <c:v>497</c:v>
              </c:pt>
              <c:pt idx="61">
                <c:v>498</c:v>
              </c:pt>
              <c:pt idx="62">
                <c:v>528</c:v>
              </c:pt>
              <c:pt idx="63">
                <c:v>576</c:v>
              </c:pt>
              <c:pt idx="64">
                <c:v>737.5</c:v>
              </c:pt>
              <c:pt idx="65">
                <c:v>767.5</c:v>
              </c:pt>
              <c:pt idx="66">
                <c:v>392.25</c:v>
              </c:pt>
              <c:pt idx="67">
                <c:v>782.5</c:v>
              </c:pt>
              <c:pt idx="68">
                <c:v>780</c:v>
              </c:pt>
              <c:pt idx="69">
                <c:v>780</c:v>
              </c:pt>
              <c:pt idx="70">
                <c:v>735</c:v>
              </c:pt>
              <c:pt idx="71">
                <c:v>655</c:v>
              </c:pt>
              <c:pt idx="72">
                <c:v>655</c:v>
              </c:pt>
              <c:pt idx="73">
                <c:v>455</c:v>
              </c:pt>
              <c:pt idx="74">
                <c:v>435</c:v>
              </c:pt>
              <c:pt idx="75">
                <c:v>367.5</c:v>
              </c:pt>
              <c:pt idx="76">
                <c:v>377.5</c:v>
              </c:pt>
              <c:pt idx="77">
                <c:v>162.25</c:v>
              </c:pt>
              <c:pt idx="78">
                <c:v>270</c:v>
              </c:pt>
              <c:pt idx="79">
                <c:v>270</c:v>
              </c:pt>
              <c:pt idx="80">
                <c:v>267.5</c:v>
              </c:pt>
              <c:pt idx="81">
                <c:v>267.5</c:v>
              </c:pt>
              <c:pt idx="82">
                <c:v>267.5</c:v>
              </c:pt>
              <c:pt idx="83">
                <c:v>267.5</c:v>
              </c:pt>
              <c:pt idx="84">
                <c:v>335</c:v>
              </c:pt>
              <c:pt idx="85">
                <c:v>362.5</c:v>
              </c:pt>
              <c:pt idx="86">
                <c:v>377.5</c:v>
              </c:pt>
              <c:pt idx="87">
                <c:v>377.5</c:v>
              </c:pt>
              <c:pt idx="88">
                <c:v>372.5</c:v>
              </c:pt>
              <c:pt idx="91">
                <c:v>407.5</c:v>
              </c:pt>
              <c:pt idx="92">
                <c:v>410</c:v>
              </c:pt>
              <c:pt idx="93">
                <c:v>467.5</c:v>
              </c:pt>
              <c:pt idx="94">
                <c:v>477.5</c:v>
              </c:pt>
              <c:pt idx="95">
                <c:v>477.5</c:v>
              </c:pt>
              <c:pt idx="96">
                <c:v>480</c:v>
              </c:pt>
              <c:pt idx="97">
                <c:v>480</c:v>
              </c:pt>
              <c:pt idx="98">
                <c:v>480</c:v>
              </c:pt>
              <c:pt idx="99">
                <c:v>480</c:v>
              </c:pt>
              <c:pt idx="100">
                <c:v>480</c:v>
              </c:pt>
              <c:pt idx="101">
                <c:v>472.5</c:v>
              </c:pt>
              <c:pt idx="102">
                <c:v>472.5</c:v>
              </c:pt>
              <c:pt idx="103">
                <c:v>485</c:v>
              </c:pt>
              <c:pt idx="104">
                <c:v>485</c:v>
              </c:pt>
              <c:pt idx="105">
                <c:v>507.5</c:v>
              </c:pt>
              <c:pt idx="106">
                <c:v>507.5</c:v>
              </c:pt>
              <c:pt idx="107">
                <c:v>490</c:v>
              </c:pt>
              <c:pt idx="108">
                <c:v>502.5</c:v>
              </c:pt>
              <c:pt idx="109">
                <c:v>452.5</c:v>
              </c:pt>
              <c:pt idx="110">
                <c:v>472.5</c:v>
              </c:pt>
              <c:pt idx="111">
                <c:v>472.5</c:v>
              </c:pt>
              <c:pt idx="112">
                <c:v>462.5</c:v>
              </c:pt>
              <c:pt idx="113">
                <c:v>462.5</c:v>
              </c:pt>
              <c:pt idx="114">
                <c:v>447.5</c:v>
              </c:pt>
              <c:pt idx="115">
                <c:v>440</c:v>
              </c:pt>
              <c:pt idx="116">
                <c:v>440</c:v>
              </c:pt>
              <c:pt idx="117">
                <c:v>440</c:v>
              </c:pt>
              <c:pt idx="118">
                <c:v>440</c:v>
              </c:pt>
              <c:pt idx="119">
                <c:v>430</c:v>
              </c:pt>
              <c:pt idx="120">
                <c:v>397.5</c:v>
              </c:pt>
              <c:pt idx="121">
                <c:v>395</c:v>
              </c:pt>
              <c:pt idx="122">
                <c:v>395</c:v>
              </c:pt>
              <c:pt idx="123">
                <c:v>395</c:v>
              </c:pt>
              <c:pt idx="124">
                <c:v>397.5</c:v>
              </c:pt>
              <c:pt idx="125">
                <c:v>397.5</c:v>
              </c:pt>
              <c:pt idx="126">
                <c:v>397.5</c:v>
              </c:pt>
              <c:pt idx="127">
                <c:v>397.5</c:v>
              </c:pt>
              <c:pt idx="128">
                <c:v>397.5</c:v>
              </c:pt>
              <c:pt idx="129">
                <c:v>362.5</c:v>
              </c:pt>
              <c:pt idx="130">
                <c:v>352.5</c:v>
              </c:pt>
              <c:pt idx="131">
                <c:v>356</c:v>
              </c:pt>
              <c:pt idx="132">
                <c:v>356</c:v>
              </c:pt>
              <c:pt idx="133">
                <c:v>377.5</c:v>
              </c:pt>
              <c:pt idx="134">
                <c:v>377.5</c:v>
              </c:pt>
              <c:pt idx="135">
                <c:v>377.5</c:v>
              </c:pt>
              <c:pt idx="136">
                <c:v>377.5</c:v>
              </c:pt>
              <c:pt idx="137">
                <c:v>377.5</c:v>
              </c:pt>
              <c:pt idx="138">
                <c:v>382.5</c:v>
              </c:pt>
              <c:pt idx="139">
                <c:v>357.5</c:v>
              </c:pt>
              <c:pt idx="140">
                <c:v>370</c:v>
              </c:pt>
              <c:pt idx="141">
                <c:v>370</c:v>
              </c:pt>
              <c:pt idx="142">
                <c:v>370</c:v>
              </c:pt>
              <c:pt idx="143">
                <c:v>370</c:v>
              </c:pt>
              <c:pt idx="144">
                <c:v>382.5</c:v>
              </c:pt>
              <c:pt idx="145">
                <c:v>382.5</c:v>
              </c:pt>
              <c:pt idx="146">
                <c:v>392.5</c:v>
              </c:pt>
              <c:pt idx="147">
                <c:v>392.5</c:v>
              </c:pt>
              <c:pt idx="148">
                <c:v>392.5</c:v>
              </c:pt>
              <c:pt idx="149">
                <c:v>392.5</c:v>
              </c:pt>
              <c:pt idx="150">
                <c:v>392.5</c:v>
              </c:pt>
              <c:pt idx="151">
                <c:v>387.5</c:v>
              </c:pt>
              <c:pt idx="152">
                <c:v>387.5</c:v>
              </c:pt>
              <c:pt idx="153">
                <c:v>385</c:v>
              </c:pt>
              <c:pt idx="154">
                <c:v>385</c:v>
              </c:pt>
              <c:pt idx="155">
                <c:v>362.5</c:v>
              </c:pt>
              <c:pt idx="156">
                <c:v>360.5</c:v>
              </c:pt>
              <c:pt idx="157">
                <c:v>342</c:v>
              </c:pt>
              <c:pt idx="158">
                <c:v>342</c:v>
              </c:pt>
              <c:pt idx="159">
                <c:v>338</c:v>
              </c:pt>
              <c:pt idx="160">
                <c:v>334</c:v>
              </c:pt>
              <c:pt idx="161">
                <c:v>324</c:v>
              </c:pt>
              <c:pt idx="162">
                <c:v>337.5</c:v>
              </c:pt>
              <c:pt idx="163">
                <c:v>317.5</c:v>
              </c:pt>
              <c:pt idx="164">
                <c:v>322.5</c:v>
              </c:pt>
              <c:pt idx="165">
                <c:v>322.5</c:v>
              </c:pt>
              <c:pt idx="166">
                <c:v>322.5</c:v>
              </c:pt>
              <c:pt idx="167">
                <c:v>322.5</c:v>
              </c:pt>
              <c:pt idx="168">
                <c:v>324.5</c:v>
              </c:pt>
            </c:numLit>
          </c:val>
          <c:smooth val="0"/>
          <c:extLst>
            <c:ext xmlns:c16="http://schemas.microsoft.com/office/drawing/2014/chart" uri="{C3380CC4-5D6E-409C-BE32-E72D297353CC}">
              <c16:uniqueId val="{00000000-9B35-4288-AA2C-0F0F7C6A9450}"/>
            </c:ext>
          </c:extLst>
        </c:ser>
        <c:ser>
          <c:idx val="1"/>
          <c:order val="1"/>
          <c:tx>
            <c:v>AHDB</c:v>
          </c:tx>
          <c:spPr>
            <a:ln w="28575" cap="rnd">
              <a:solidFill>
                <a:srgbClr val="95C11F"/>
              </a:solidFill>
              <a:round/>
            </a:ln>
            <a:effectLst/>
          </c:spPr>
          <c:marker>
            <c:symbol val="none"/>
          </c:marker>
          <c:cat>
            <c:numLit>
              <c:formatCode>m/d/yyyy</c:formatCode>
              <c:ptCount val="198"/>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40423</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pt idx="132">
                <c:v>41640</c:v>
              </c:pt>
              <c:pt idx="133">
                <c:v>41671</c:v>
              </c:pt>
              <c:pt idx="134">
                <c:v>41699</c:v>
              </c:pt>
              <c:pt idx="135">
                <c:v>41730</c:v>
              </c:pt>
              <c:pt idx="136">
                <c:v>41760</c:v>
              </c:pt>
              <c:pt idx="137">
                <c:v>41791</c:v>
              </c:pt>
              <c:pt idx="138">
                <c:v>41821</c:v>
              </c:pt>
              <c:pt idx="139">
                <c:v>41852</c:v>
              </c:pt>
              <c:pt idx="140">
                <c:v>41883</c:v>
              </c:pt>
              <c:pt idx="141">
                <c:v>41913</c:v>
              </c:pt>
              <c:pt idx="142">
                <c:v>41944</c:v>
              </c:pt>
              <c:pt idx="143">
                <c:v>41974</c:v>
              </c:pt>
              <c:pt idx="144">
                <c:v>42005</c:v>
              </c:pt>
              <c:pt idx="145">
                <c:v>42036</c:v>
              </c:pt>
              <c:pt idx="146">
                <c:v>42064</c:v>
              </c:pt>
              <c:pt idx="147">
                <c:v>42095</c:v>
              </c:pt>
              <c:pt idx="148">
                <c:v>42125</c:v>
              </c:pt>
              <c:pt idx="149">
                <c:v>42156</c:v>
              </c:pt>
              <c:pt idx="150">
                <c:v>42186</c:v>
              </c:pt>
              <c:pt idx="151">
                <c:v>42217</c:v>
              </c:pt>
              <c:pt idx="152">
                <c:v>42248</c:v>
              </c:pt>
              <c:pt idx="153">
                <c:v>42278</c:v>
              </c:pt>
              <c:pt idx="154">
                <c:v>42309</c:v>
              </c:pt>
              <c:pt idx="155">
                <c:v>42339</c:v>
              </c:pt>
              <c:pt idx="156">
                <c:v>42370</c:v>
              </c:pt>
              <c:pt idx="157">
                <c:v>42401</c:v>
              </c:pt>
              <c:pt idx="158">
                <c:v>42430</c:v>
              </c:pt>
              <c:pt idx="159">
                <c:v>42461</c:v>
              </c:pt>
              <c:pt idx="160">
                <c:v>42491</c:v>
              </c:pt>
              <c:pt idx="161">
                <c:v>42522</c:v>
              </c:pt>
              <c:pt idx="162">
                <c:v>42552</c:v>
              </c:pt>
              <c:pt idx="163">
                <c:v>42583</c:v>
              </c:pt>
              <c:pt idx="164">
                <c:v>42614</c:v>
              </c:pt>
              <c:pt idx="165">
                <c:v>42644</c:v>
              </c:pt>
              <c:pt idx="166">
                <c:v>42675</c:v>
              </c:pt>
              <c:pt idx="167">
                <c:v>42705</c:v>
              </c:pt>
              <c:pt idx="168">
                <c:v>42736</c:v>
              </c:pt>
              <c:pt idx="169">
                <c:v>42767</c:v>
              </c:pt>
              <c:pt idx="170">
                <c:v>42795</c:v>
              </c:pt>
              <c:pt idx="171">
                <c:v>42826</c:v>
              </c:pt>
              <c:pt idx="172">
                <c:v>42856</c:v>
              </c:pt>
              <c:pt idx="173">
                <c:v>42887</c:v>
              </c:pt>
              <c:pt idx="174">
                <c:v>42917</c:v>
              </c:pt>
              <c:pt idx="175">
                <c:v>42948</c:v>
              </c:pt>
              <c:pt idx="176">
                <c:v>42979</c:v>
              </c:pt>
              <c:pt idx="177">
                <c:v>43009</c:v>
              </c:pt>
              <c:pt idx="178">
                <c:v>43040</c:v>
              </c:pt>
              <c:pt idx="179">
                <c:v>43070</c:v>
              </c:pt>
              <c:pt idx="180">
                <c:v>43101</c:v>
              </c:pt>
              <c:pt idx="181">
                <c:v>43132</c:v>
              </c:pt>
              <c:pt idx="182">
                <c:v>43160</c:v>
              </c:pt>
              <c:pt idx="183">
                <c:v>43191</c:v>
              </c:pt>
              <c:pt idx="184">
                <c:v>43221</c:v>
              </c:pt>
              <c:pt idx="185">
                <c:v>43252</c:v>
              </c:pt>
              <c:pt idx="186">
                <c:v>43282</c:v>
              </c:pt>
              <c:pt idx="187">
                <c:v>43313</c:v>
              </c:pt>
              <c:pt idx="188">
                <c:v>43344</c:v>
              </c:pt>
              <c:pt idx="189">
                <c:v>43374</c:v>
              </c:pt>
              <c:pt idx="190">
                <c:v>43405</c:v>
              </c:pt>
              <c:pt idx="191">
                <c:v>43435</c:v>
              </c:pt>
              <c:pt idx="192">
                <c:v>43466</c:v>
              </c:pt>
              <c:pt idx="193">
                <c:v>43497</c:v>
              </c:pt>
              <c:pt idx="194">
                <c:v>43525</c:v>
              </c:pt>
              <c:pt idx="195">
                <c:v>43556</c:v>
              </c:pt>
              <c:pt idx="196">
                <c:v>43586</c:v>
              </c:pt>
              <c:pt idx="197">
                <c:v>43617</c:v>
              </c:pt>
            </c:numLit>
          </c:cat>
          <c:val>
            <c:numLit>
              <c:formatCode>General</c:formatCode>
              <c:ptCount val="198"/>
              <c:pt idx="168" formatCode="0">
                <c:v>335.45</c:v>
              </c:pt>
              <c:pt idx="169" formatCode="0">
                <c:v>342.26315789473682</c:v>
              </c:pt>
              <c:pt idx="170" formatCode="0">
                <c:v>347.6</c:v>
              </c:pt>
              <c:pt idx="171" formatCode="0">
                <c:v>348</c:v>
              </c:pt>
              <c:pt idx="172" formatCode="0">
                <c:v>345.44444444444446</c:v>
              </c:pt>
              <c:pt idx="173" formatCode="0">
                <c:v>342.4708</c:v>
              </c:pt>
              <c:pt idx="174" formatCode="0">
                <c:v>334.286</c:v>
              </c:pt>
              <c:pt idx="175" formatCode="0">
                <c:v>330.21733333333333</c:v>
              </c:pt>
              <c:pt idx="176" formatCode="0">
                <c:v>330.94736842105266</c:v>
              </c:pt>
              <c:pt idx="177" formatCode="0">
                <c:v>335.16666666666669</c:v>
              </c:pt>
              <c:pt idx="178" formatCode="0">
                <c:v>354.90384615384613</c:v>
              </c:pt>
              <c:pt idx="179" formatCode="0">
                <c:v>371.10526315789474</c:v>
              </c:pt>
              <c:pt idx="180" formatCode="0">
                <c:v>364.04347826086956</c:v>
              </c:pt>
              <c:pt idx="181" formatCode="0">
                <c:v>364</c:v>
              </c:pt>
              <c:pt idx="182" formatCode="0">
                <c:v>367.93181818181819</c:v>
              </c:pt>
              <c:pt idx="183" formatCode="0">
                <c:v>368.6</c:v>
              </c:pt>
              <c:pt idx="184" formatCode="0">
                <c:v>374.72</c:v>
              </c:pt>
              <c:pt idx="185" formatCode="0">
                <c:v>393.15</c:v>
              </c:pt>
              <c:pt idx="186" formatCode="0">
                <c:v>405.64705882352939</c:v>
              </c:pt>
              <c:pt idx="187" formatCode="0">
                <c:v>404.98214285714283</c:v>
              </c:pt>
              <c:pt idx="188" formatCode="0">
                <c:v>405.95</c:v>
              </c:pt>
              <c:pt idx="189" formatCode="0">
                <c:v>409.44</c:v>
              </c:pt>
              <c:pt idx="190" formatCode="0">
                <c:v>409.70588235294116</c:v>
              </c:pt>
              <c:pt idx="191" formatCode="0">
                <c:v>409.1764705882353</c:v>
              </c:pt>
              <c:pt idx="192" formatCode="0">
                <c:v>408.88</c:v>
              </c:pt>
              <c:pt idx="193" formatCode="0">
                <c:v>403.35</c:v>
              </c:pt>
              <c:pt idx="194" formatCode="0">
                <c:v>398.85634118967459</c:v>
              </c:pt>
              <c:pt idx="195" formatCode="0">
                <c:v>393.71428571428572</c:v>
              </c:pt>
              <c:pt idx="196" formatCode="0">
                <c:v>386.2</c:v>
              </c:pt>
              <c:pt idx="197" formatCode="0">
                <c:v>375.9</c:v>
              </c:pt>
            </c:numLit>
          </c:val>
          <c:smooth val="0"/>
          <c:extLst>
            <c:ext xmlns:c16="http://schemas.microsoft.com/office/drawing/2014/chart" uri="{C3380CC4-5D6E-409C-BE32-E72D297353CC}">
              <c16:uniqueId val="{00000001-9B35-4288-AA2C-0F0F7C6A9450}"/>
            </c:ext>
          </c:extLst>
        </c:ser>
        <c:dLbls>
          <c:showLegendKey val="0"/>
          <c:showVal val="0"/>
          <c:showCatName val="0"/>
          <c:showSerName val="0"/>
          <c:showPercent val="0"/>
          <c:showBubbleSize val="0"/>
        </c:dLbls>
        <c:smooth val="0"/>
        <c:axId val="240604408"/>
        <c:axId val="240604800"/>
      </c:lineChart>
      <c:dateAx>
        <c:axId val="240604408"/>
        <c:scaling>
          <c:orientation val="minMax"/>
          <c:max val="43617"/>
          <c:min val="38504"/>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604800"/>
        <c:crosses val="autoZero"/>
        <c:auto val="0"/>
        <c:lblOffset val="100"/>
        <c:baseTimeUnit val="months"/>
        <c:majorUnit val="6"/>
        <c:majorTimeUnit val="months"/>
      </c:dateAx>
      <c:valAx>
        <c:axId val="240604800"/>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Average price £/tonne</a:t>
                </a:r>
              </a:p>
            </c:rich>
          </c:tx>
          <c:layout>
            <c:manualLayout>
              <c:xMode val="edge"/>
              <c:yMode val="edge"/>
              <c:x val="2.2200468184720153E-2"/>
              <c:y val="0.196876526251526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604408"/>
        <c:crosses val="autoZero"/>
        <c:crossBetween val="between"/>
      </c:valAx>
      <c:spPr>
        <a:noFill/>
        <a:ln>
          <a:noFill/>
        </a:ln>
        <a:effectLst/>
      </c:spPr>
    </c:plotArea>
    <c:legend>
      <c:legendPos val="b"/>
      <c:layout>
        <c:manualLayout>
          <c:xMode val="edge"/>
          <c:yMode val="edge"/>
          <c:x val="0.3144030600537977"/>
          <c:y val="0.92175371225721225"/>
          <c:w val="0.36001787246006584"/>
          <c:h val="7.824628774278770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Triple Super Phosphate (TSP)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121</c:v>
              </c:pt>
              <c:pt idx="22">
                <c:v>121</c:v>
              </c:pt>
              <c:pt idx="23">
                <c:v>124</c:v>
              </c:pt>
              <c:pt idx="24">
                <c:v>127</c:v>
              </c:pt>
              <c:pt idx="25">
                <c:v>128</c:v>
              </c:pt>
              <c:pt idx="26">
                <c:v>130</c:v>
              </c:pt>
              <c:pt idx="27">
                <c:v>131</c:v>
              </c:pt>
              <c:pt idx="28">
                <c:v>131</c:v>
              </c:pt>
              <c:pt idx="29">
                <c:v>134</c:v>
              </c:pt>
              <c:pt idx="30">
                <c:v>136</c:v>
              </c:pt>
              <c:pt idx="31">
                <c:v>136</c:v>
              </c:pt>
              <c:pt idx="32">
                <c:v>136</c:v>
              </c:pt>
              <c:pt idx="33">
                <c:v>136</c:v>
              </c:pt>
              <c:pt idx="34">
                <c:v>136</c:v>
              </c:pt>
              <c:pt idx="35">
                <c:v>135</c:v>
              </c:pt>
              <c:pt idx="36">
                <c:v>135</c:v>
              </c:pt>
              <c:pt idx="37">
                <c:v>135</c:v>
              </c:pt>
              <c:pt idx="38">
                <c:v>135</c:v>
              </c:pt>
              <c:pt idx="39">
                <c:v>137</c:v>
              </c:pt>
              <c:pt idx="40">
                <c:v>137</c:v>
              </c:pt>
              <c:pt idx="41">
                <c:v>147</c:v>
              </c:pt>
              <c:pt idx="42">
                <c:v>148</c:v>
              </c:pt>
              <c:pt idx="43">
                <c:v>148</c:v>
              </c:pt>
              <c:pt idx="44">
                <c:v>148</c:v>
              </c:pt>
              <c:pt idx="45">
                <c:v>148</c:v>
              </c:pt>
              <c:pt idx="46">
                <c:v>148</c:v>
              </c:pt>
              <c:pt idx="47">
                <c:v>148</c:v>
              </c:pt>
              <c:pt idx="48">
                <c:v>148</c:v>
              </c:pt>
              <c:pt idx="49">
                <c:v>148</c:v>
              </c:pt>
              <c:pt idx="50">
                <c:v>148</c:v>
              </c:pt>
              <c:pt idx="51">
                <c:v>150</c:v>
              </c:pt>
              <c:pt idx="52">
                <c:v>150</c:v>
              </c:pt>
              <c:pt idx="53">
                <c:v>150</c:v>
              </c:pt>
              <c:pt idx="54">
                <c:v>149</c:v>
              </c:pt>
              <c:pt idx="55">
                <c:v>149</c:v>
              </c:pt>
              <c:pt idx="56">
                <c:v>149</c:v>
              </c:pt>
              <c:pt idx="57">
                <c:v>149</c:v>
              </c:pt>
              <c:pt idx="58">
                <c:v>151</c:v>
              </c:pt>
              <c:pt idx="59">
                <c:v>150</c:v>
              </c:pt>
              <c:pt idx="60">
                <c:v>150</c:v>
              </c:pt>
              <c:pt idx="61">
                <c:v>148.5</c:v>
              </c:pt>
              <c:pt idx="62">
                <c:v>148</c:v>
              </c:pt>
              <c:pt idx="63">
                <c:v>148</c:v>
              </c:pt>
              <c:pt idx="64">
                <c:v>148</c:v>
              </c:pt>
              <c:pt idx="65">
                <c:v>148</c:v>
              </c:pt>
              <c:pt idx="66">
                <c:v>148</c:v>
              </c:pt>
              <c:pt idx="67">
                <c:v>148</c:v>
              </c:pt>
              <c:pt idx="68">
                <c:v>148</c:v>
              </c:pt>
              <c:pt idx="69">
                <c:v>148</c:v>
              </c:pt>
              <c:pt idx="70">
                <c:v>148</c:v>
              </c:pt>
              <c:pt idx="71">
                <c:v>162</c:v>
              </c:pt>
              <c:pt idx="72">
                <c:v>185</c:v>
              </c:pt>
              <c:pt idx="73">
                <c:v>200</c:v>
              </c:pt>
              <c:pt idx="74">
                <c:v>230</c:v>
              </c:pt>
              <c:pt idx="75">
                <c:v>247.5</c:v>
              </c:pt>
              <c:pt idx="76">
                <c:v>250</c:v>
              </c:pt>
              <c:pt idx="77">
                <c:v>254</c:v>
              </c:pt>
              <c:pt idx="78">
                <c:v>258</c:v>
              </c:pt>
              <c:pt idx="79">
                <c:v>260</c:v>
              </c:pt>
              <c:pt idx="80">
                <c:v>268</c:v>
              </c:pt>
              <c:pt idx="81">
                <c:v>403</c:v>
              </c:pt>
              <c:pt idx="82">
                <c:v>413</c:v>
              </c:pt>
              <c:pt idx="83">
                <c:v>465</c:v>
              </c:pt>
              <c:pt idx="84">
                <c:v>515</c:v>
              </c:pt>
              <c:pt idx="85">
                <c:v>630</c:v>
              </c:pt>
              <c:pt idx="86">
                <c:v>650</c:v>
              </c:pt>
              <c:pt idx="87">
                <c:v>680</c:v>
              </c:pt>
              <c:pt idx="88">
                <c:v>685</c:v>
              </c:pt>
              <c:pt idx="89">
                <c:v>682.5</c:v>
              </c:pt>
              <c:pt idx="90">
                <c:v>682.5</c:v>
              </c:pt>
              <c:pt idx="91">
                <c:v>645</c:v>
              </c:pt>
              <c:pt idx="92">
                <c:v>585</c:v>
              </c:pt>
              <c:pt idx="93">
                <c:v>625</c:v>
              </c:pt>
              <c:pt idx="94">
                <c:v>615</c:v>
              </c:pt>
              <c:pt idx="95">
                <c:v>540</c:v>
              </c:pt>
              <c:pt idx="96">
                <c:v>477.5</c:v>
              </c:pt>
              <c:pt idx="97">
                <c:v>295</c:v>
              </c:pt>
              <c:pt idx="98">
                <c:v>107.25</c:v>
              </c:pt>
              <c:pt idx="99">
                <c:v>207.5</c:v>
              </c:pt>
              <c:pt idx="100">
                <c:v>202.5</c:v>
              </c:pt>
              <c:pt idx="101">
                <c:v>202.5</c:v>
              </c:pt>
              <c:pt idx="102">
                <c:v>197.5</c:v>
              </c:pt>
              <c:pt idx="103">
                <c:v>204</c:v>
              </c:pt>
              <c:pt idx="104">
                <c:v>197.5</c:v>
              </c:pt>
              <c:pt idx="105">
                <c:v>259</c:v>
              </c:pt>
              <c:pt idx="106">
                <c:v>263</c:v>
              </c:pt>
              <c:pt idx="107">
                <c:v>295</c:v>
              </c:pt>
              <c:pt idx="108">
                <c:v>295</c:v>
              </c:pt>
              <c:pt idx="109">
                <c:v>289</c:v>
              </c:pt>
              <c:pt idx="110">
                <c:v>332</c:v>
              </c:pt>
              <c:pt idx="112">
                <c:v>323</c:v>
              </c:pt>
              <c:pt idx="113">
                <c:v>340</c:v>
              </c:pt>
              <c:pt idx="114">
                <c:v>357.5</c:v>
              </c:pt>
              <c:pt idx="115">
                <c:v>381.5</c:v>
              </c:pt>
              <c:pt idx="116">
                <c:v>381.5</c:v>
              </c:pt>
              <c:pt idx="117">
                <c:v>384</c:v>
              </c:pt>
              <c:pt idx="118">
                <c:v>384</c:v>
              </c:pt>
              <c:pt idx="119">
                <c:v>384</c:v>
              </c:pt>
              <c:pt idx="120">
                <c:v>399</c:v>
              </c:pt>
              <c:pt idx="121">
                <c:v>405</c:v>
              </c:pt>
              <c:pt idx="122">
                <c:v>415</c:v>
              </c:pt>
              <c:pt idx="123">
                <c:v>415</c:v>
              </c:pt>
              <c:pt idx="124">
                <c:v>445</c:v>
              </c:pt>
              <c:pt idx="125">
                <c:v>445</c:v>
              </c:pt>
              <c:pt idx="126">
                <c:v>445</c:v>
              </c:pt>
              <c:pt idx="127">
                <c:v>447.5</c:v>
              </c:pt>
              <c:pt idx="128">
                <c:v>435</c:v>
              </c:pt>
              <c:pt idx="129">
                <c:v>440</c:v>
              </c:pt>
              <c:pt idx="130">
                <c:v>372.5</c:v>
              </c:pt>
              <c:pt idx="131">
                <c:v>372.5</c:v>
              </c:pt>
              <c:pt idx="132">
                <c:v>372.5</c:v>
              </c:pt>
              <c:pt idx="133">
                <c:v>377.5</c:v>
              </c:pt>
              <c:pt idx="134">
                <c:v>380</c:v>
              </c:pt>
              <c:pt idx="135">
                <c:v>380</c:v>
              </c:pt>
              <c:pt idx="136">
                <c:v>367.5</c:v>
              </c:pt>
              <c:pt idx="137">
                <c:v>367.5</c:v>
              </c:pt>
              <c:pt idx="138">
                <c:v>365</c:v>
              </c:pt>
              <c:pt idx="139">
                <c:v>360</c:v>
              </c:pt>
              <c:pt idx="140">
                <c:v>347.5</c:v>
              </c:pt>
              <c:pt idx="141">
                <c:v>332.5</c:v>
              </c:pt>
              <c:pt idx="142">
                <c:v>325</c:v>
              </c:pt>
              <c:pt idx="143">
                <c:v>335</c:v>
              </c:pt>
              <c:pt idx="144">
                <c:v>335</c:v>
              </c:pt>
              <c:pt idx="145">
                <c:v>335</c:v>
              </c:pt>
              <c:pt idx="146">
                <c:v>335</c:v>
              </c:pt>
              <c:pt idx="147">
                <c:v>315</c:v>
              </c:pt>
              <c:pt idx="148">
                <c:v>310</c:v>
              </c:pt>
              <c:pt idx="149">
                <c:v>292.5</c:v>
              </c:pt>
              <c:pt idx="150">
                <c:v>267.5</c:v>
              </c:pt>
              <c:pt idx="151">
                <c:v>252.5</c:v>
              </c:pt>
              <c:pt idx="152">
                <c:v>255</c:v>
              </c:pt>
              <c:pt idx="153">
                <c:v>285</c:v>
              </c:pt>
              <c:pt idx="154">
                <c:v>292.5</c:v>
              </c:pt>
              <c:pt idx="155">
                <c:v>292.5</c:v>
              </c:pt>
              <c:pt idx="156">
                <c:v>292.5</c:v>
              </c:pt>
              <c:pt idx="157">
                <c:v>292.5</c:v>
              </c:pt>
              <c:pt idx="158">
                <c:v>272.5</c:v>
              </c:pt>
              <c:pt idx="159">
                <c:v>272.5</c:v>
              </c:pt>
              <c:pt idx="160">
                <c:v>279</c:v>
              </c:pt>
              <c:pt idx="161">
                <c:v>290</c:v>
              </c:pt>
              <c:pt idx="162">
                <c:v>297.5</c:v>
              </c:pt>
              <c:pt idx="163">
                <c:v>297.5</c:v>
              </c:pt>
              <c:pt idx="164">
                <c:v>297.5</c:v>
              </c:pt>
              <c:pt idx="165">
                <c:v>304</c:v>
              </c:pt>
              <c:pt idx="166">
                <c:v>304</c:v>
              </c:pt>
              <c:pt idx="167">
                <c:v>310</c:v>
              </c:pt>
              <c:pt idx="168">
                <c:v>310</c:v>
              </c:pt>
              <c:pt idx="169">
                <c:v>310</c:v>
              </c:pt>
              <c:pt idx="170">
                <c:v>310</c:v>
              </c:pt>
              <c:pt idx="171">
                <c:v>302.5</c:v>
              </c:pt>
              <c:pt idx="172">
                <c:v>296</c:v>
              </c:pt>
              <c:pt idx="173">
                <c:v>296</c:v>
              </c:pt>
              <c:pt idx="174">
                <c:v>300</c:v>
              </c:pt>
              <c:pt idx="175">
                <c:v>300</c:v>
              </c:pt>
              <c:pt idx="176">
                <c:v>284</c:v>
              </c:pt>
              <c:pt idx="177">
                <c:v>283.5</c:v>
              </c:pt>
              <c:pt idx="178">
                <c:v>283</c:v>
              </c:pt>
              <c:pt idx="179">
                <c:v>273</c:v>
              </c:pt>
              <c:pt idx="180">
                <c:v>265</c:v>
              </c:pt>
              <c:pt idx="181">
                <c:v>263</c:v>
              </c:pt>
              <c:pt idx="182">
                <c:v>258</c:v>
              </c:pt>
              <c:pt idx="183">
                <c:v>272.5</c:v>
              </c:pt>
              <c:pt idx="184">
                <c:v>262.5</c:v>
              </c:pt>
              <c:pt idx="185">
                <c:v>272.5</c:v>
              </c:pt>
              <c:pt idx="186">
                <c:v>272.5</c:v>
              </c:pt>
              <c:pt idx="187">
                <c:v>272.5</c:v>
              </c:pt>
              <c:pt idx="188">
                <c:v>272.5</c:v>
              </c:pt>
              <c:pt idx="189">
                <c:v>272.5</c:v>
              </c:pt>
            </c:numLit>
          </c:val>
          <c:smooth val="0"/>
          <c:extLst>
            <c:ext xmlns:c16="http://schemas.microsoft.com/office/drawing/2014/chart" uri="{C3380CC4-5D6E-409C-BE32-E72D297353CC}">
              <c16:uniqueId val="{00000000-7967-49FC-A48C-2CEC438E7976}"/>
            </c:ext>
          </c:extLst>
        </c:ser>
        <c:ser>
          <c:idx val="1"/>
          <c:order val="1"/>
          <c:tx>
            <c:v>AHDB</c:v>
          </c:tx>
          <c:spPr>
            <a:ln w="28575" cap="rnd">
              <a:solidFill>
                <a:srgbClr val="95C11F"/>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89" formatCode="0">
                <c:v>271.69565217391306</c:v>
              </c:pt>
              <c:pt idx="190" formatCode="0">
                <c:v>271.43478260869563</c:v>
              </c:pt>
              <c:pt idx="191" formatCode="0">
                <c:v>271.03571428571428</c:v>
              </c:pt>
              <c:pt idx="192" formatCode="0">
                <c:v>265.69565217391306</c:v>
              </c:pt>
              <c:pt idx="193" formatCode="0">
                <c:v>267.8235294117647</c:v>
              </c:pt>
              <c:pt idx="194" formatCode="0">
                <c:v>266.375</c:v>
              </c:pt>
              <c:pt idx="195" formatCode="0">
                <c:v>266.13043478260869</c:v>
              </c:pt>
              <c:pt idx="196" formatCode="0">
                <c:v>264.39620689655169</c:v>
              </c:pt>
              <c:pt idx="197" formatCode="0">
                <c:v>265.61363636363637</c:v>
              </c:pt>
              <c:pt idx="198" formatCode="0">
                <c:v>264.82045454545454</c:v>
              </c:pt>
              <c:pt idx="199" formatCode="0">
                <c:v>278.45862068965516</c:v>
              </c:pt>
              <c:pt idx="200" formatCode="0">
                <c:v>287.41700000000003</c:v>
              </c:pt>
              <c:pt idx="201" formatCode="0">
                <c:v>284.65480000000002</c:v>
              </c:pt>
              <c:pt idx="202" formatCode="0">
                <c:v>284.61478260869563</c:v>
              </c:pt>
              <c:pt idx="203" formatCode="0">
                <c:v>287.33130434782606</c:v>
              </c:pt>
              <c:pt idx="204" formatCode="0">
                <c:v>289.61904761904759</c:v>
              </c:pt>
              <c:pt idx="205" formatCode="0">
                <c:v>292.60000000000002</c:v>
              </c:pt>
              <c:pt idx="206" formatCode="0">
                <c:v>311.05</c:v>
              </c:pt>
              <c:pt idx="207" formatCode="0">
                <c:v>324.5263157894737</c:v>
              </c:pt>
              <c:pt idx="208" formatCode="0">
                <c:v>329.08586206896553</c:v>
              </c:pt>
              <c:pt idx="209" formatCode="0">
                <c:v>335.1</c:v>
              </c:pt>
              <c:pt idx="210" formatCode="0">
                <c:v>338.23483057525613</c:v>
              </c:pt>
              <c:pt idx="211" formatCode="0">
                <c:v>337.47150259067359</c:v>
              </c:pt>
              <c:pt idx="212" formatCode="0">
                <c:v>337.38832951945079</c:v>
              </c:pt>
              <c:pt idx="213" formatCode="0">
                <c:v>336.62593171394599</c:v>
              </c:pt>
              <c:pt idx="214" formatCode="0">
                <c:v>332.54545454545456</c:v>
              </c:pt>
              <c:pt idx="215" formatCode="0">
                <c:v>332.1</c:v>
              </c:pt>
              <c:pt idx="216" formatCode="0">
                <c:v>324.62008281573497</c:v>
              </c:pt>
              <c:pt idx="217" formatCode="0">
                <c:v>318.61538461538464</c:v>
              </c:pt>
              <c:pt idx="218" formatCode="0">
                <c:v>311.2</c:v>
              </c:pt>
            </c:numLit>
          </c:val>
          <c:smooth val="0"/>
          <c:extLst>
            <c:ext xmlns:c16="http://schemas.microsoft.com/office/drawing/2014/chart" uri="{C3380CC4-5D6E-409C-BE32-E72D297353CC}">
              <c16:uniqueId val="{00000001-7967-49FC-A48C-2CEC438E7976}"/>
            </c:ext>
          </c:extLst>
        </c:ser>
        <c:dLbls>
          <c:showLegendKey val="0"/>
          <c:showVal val="0"/>
          <c:showCatName val="0"/>
          <c:showSerName val="0"/>
          <c:showPercent val="0"/>
          <c:showBubbleSize val="0"/>
        </c:dLbls>
        <c:smooth val="0"/>
        <c:axId val="142211856"/>
        <c:axId val="142212248"/>
      </c:lineChart>
      <c:dateAx>
        <c:axId val="142211856"/>
        <c:scaling>
          <c:orientation val="minMax"/>
          <c:max val="43617"/>
          <c:min val="38504"/>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2212248"/>
        <c:crosses val="autoZero"/>
        <c:auto val="0"/>
        <c:lblOffset val="100"/>
        <c:baseTimeUnit val="months"/>
        <c:majorUnit val="6"/>
        <c:majorTimeUnit val="months"/>
      </c:dateAx>
      <c:valAx>
        <c:axId val="142212248"/>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Average Price £/Tonne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2211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400" b="0" i="0" u="none" strike="noStrike" baseline="0">
                <a:effectLst/>
                <a:latin typeface="Arial" panose="020B0604020202020204" pitchFamily="34" charset="0"/>
                <a:cs typeface="Arial" panose="020B0604020202020204" pitchFamily="34" charset="0"/>
              </a:rPr>
              <a:t>Granular Urea - Standard Specification (46% N)</a:t>
            </a:r>
            <a:r>
              <a:rPr lang="en-GB" sz="1400" b="0" i="0" u="none" strike="noStrike" baseline="0">
                <a:latin typeface="Arial" panose="020B0604020202020204" pitchFamily="34" charset="0"/>
                <a:cs typeface="Arial" panose="020B0604020202020204" pitchFamily="34" charset="0"/>
              </a:rPr>
              <a:t> </a:t>
            </a:r>
            <a:endParaRPr lang="en-GB">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19810640558591"/>
          <c:y val="0.18040878200335814"/>
          <c:w val="0.83764989374620524"/>
          <c:h val="0.52571107509222603"/>
        </c:manualLayout>
      </c:layout>
      <c:lineChart>
        <c:grouping val="standard"/>
        <c:varyColors val="0"/>
        <c:ser>
          <c:idx val="0"/>
          <c:order val="0"/>
          <c:tx>
            <c:v>Farm Brief</c:v>
          </c:tx>
          <c:spPr>
            <a:ln w="28575" cap="rnd">
              <a:solidFill>
                <a:schemeClr val="accent1"/>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355</c:v>
              </c:pt>
              <c:pt idx="130">
                <c:v>355</c:v>
              </c:pt>
              <c:pt idx="131">
                <c:v>365</c:v>
              </c:pt>
              <c:pt idx="132">
                <c:v>365</c:v>
              </c:pt>
              <c:pt idx="133">
                <c:v>385</c:v>
              </c:pt>
              <c:pt idx="134">
                <c:v>355</c:v>
              </c:pt>
              <c:pt idx="135">
                <c:v>355</c:v>
              </c:pt>
              <c:pt idx="136">
                <c:v>355</c:v>
              </c:pt>
              <c:pt idx="137">
                <c:v>356.5</c:v>
              </c:pt>
              <c:pt idx="138">
                <c:v>356.5</c:v>
              </c:pt>
              <c:pt idx="139">
                <c:v>334.5</c:v>
              </c:pt>
              <c:pt idx="140">
                <c:v>330</c:v>
              </c:pt>
              <c:pt idx="141">
                <c:v>337.5</c:v>
              </c:pt>
              <c:pt idx="142">
                <c:v>337.5</c:v>
              </c:pt>
              <c:pt idx="143">
                <c:v>375</c:v>
              </c:pt>
              <c:pt idx="144">
                <c:v>351.5</c:v>
              </c:pt>
              <c:pt idx="145">
                <c:v>306</c:v>
              </c:pt>
              <c:pt idx="146">
                <c:v>295</c:v>
              </c:pt>
              <c:pt idx="147">
                <c:v>295</c:v>
              </c:pt>
              <c:pt idx="148">
                <c:v>295</c:v>
              </c:pt>
              <c:pt idx="149">
                <c:v>274</c:v>
              </c:pt>
              <c:pt idx="150">
                <c:v>259.5</c:v>
              </c:pt>
              <c:pt idx="151">
                <c:v>280</c:v>
              </c:pt>
              <c:pt idx="152">
                <c:v>288</c:v>
              </c:pt>
              <c:pt idx="153">
                <c:v>302.5</c:v>
              </c:pt>
              <c:pt idx="154">
                <c:v>316</c:v>
              </c:pt>
              <c:pt idx="155">
                <c:v>306</c:v>
              </c:pt>
              <c:pt idx="156">
                <c:v>306</c:v>
              </c:pt>
              <c:pt idx="157">
                <c:v>296</c:v>
              </c:pt>
              <c:pt idx="158">
                <c:v>256</c:v>
              </c:pt>
              <c:pt idx="159">
                <c:v>261</c:v>
              </c:pt>
              <c:pt idx="160">
                <c:v>285</c:v>
              </c:pt>
              <c:pt idx="161">
                <c:v>296.5</c:v>
              </c:pt>
              <c:pt idx="162">
                <c:v>288</c:v>
              </c:pt>
              <c:pt idx="163">
                <c:v>288</c:v>
              </c:pt>
              <c:pt idx="164">
                <c:v>280</c:v>
              </c:pt>
              <c:pt idx="165">
                <c:v>283.5</c:v>
              </c:pt>
              <c:pt idx="166">
                <c:v>290.5</c:v>
              </c:pt>
              <c:pt idx="167">
                <c:v>285</c:v>
              </c:pt>
              <c:pt idx="168">
                <c:v>280</c:v>
              </c:pt>
              <c:pt idx="169">
                <c:v>280</c:v>
              </c:pt>
              <c:pt idx="170">
                <c:v>280</c:v>
              </c:pt>
              <c:pt idx="171">
                <c:v>241.5</c:v>
              </c:pt>
              <c:pt idx="172">
                <c:v>239</c:v>
              </c:pt>
              <c:pt idx="173">
                <c:v>239</c:v>
              </c:pt>
              <c:pt idx="174">
                <c:v>239</c:v>
              </c:pt>
              <c:pt idx="175">
                <c:v>239</c:v>
              </c:pt>
              <c:pt idx="176">
                <c:v>234</c:v>
              </c:pt>
              <c:pt idx="177">
                <c:v>228</c:v>
              </c:pt>
              <c:pt idx="178">
                <c:v>213.5</c:v>
              </c:pt>
              <c:pt idx="179">
                <c:v>227</c:v>
              </c:pt>
              <c:pt idx="180">
                <c:v>223</c:v>
              </c:pt>
              <c:pt idx="181">
                <c:v>211</c:v>
              </c:pt>
              <c:pt idx="182">
                <c:v>211</c:v>
              </c:pt>
              <c:pt idx="183">
                <c:v>211</c:v>
              </c:pt>
              <c:pt idx="184">
                <c:v>211</c:v>
              </c:pt>
              <c:pt idx="185">
                <c:v>197</c:v>
              </c:pt>
              <c:pt idx="186">
                <c:v>207</c:v>
              </c:pt>
              <c:pt idx="187">
                <c:v>238</c:v>
              </c:pt>
              <c:pt idx="188">
                <c:v>248.5</c:v>
              </c:pt>
              <c:pt idx="189">
                <c:v>293.5</c:v>
              </c:pt>
            </c:numLit>
          </c:val>
          <c:smooth val="0"/>
          <c:extLst>
            <c:ext xmlns:c16="http://schemas.microsoft.com/office/drawing/2014/chart" uri="{C3380CC4-5D6E-409C-BE32-E72D297353CC}">
              <c16:uniqueId val="{00000000-091C-4FC5-9931-388EADA536E2}"/>
            </c:ext>
          </c:extLst>
        </c:ser>
        <c:ser>
          <c:idx val="1"/>
          <c:order val="1"/>
          <c:tx>
            <c:v>AHDB</c:v>
          </c:tx>
          <c:spPr>
            <a:ln w="28575" cap="rnd">
              <a:solidFill>
                <a:srgbClr val="95C11F"/>
              </a:solidFill>
              <a:round/>
            </a:ln>
            <a:effectLst/>
          </c:spPr>
          <c:marker>
            <c:symbol val="none"/>
          </c:marker>
          <c:cat>
            <c:numLit>
              <c:formatCode>m/d/yyyy</c:formatCode>
              <c:ptCount val="219"/>
              <c:pt idx="0">
                <c:v>36982</c:v>
              </c:pt>
              <c:pt idx="1">
                <c:v>37012</c:v>
              </c:pt>
              <c:pt idx="2">
                <c:v>37043</c:v>
              </c:pt>
              <c:pt idx="3">
                <c:v>37073</c:v>
              </c:pt>
              <c:pt idx="4">
                <c:v>37104</c:v>
              </c:pt>
              <c:pt idx="5">
                <c:v>37135</c:v>
              </c:pt>
              <c:pt idx="6">
                <c:v>37165</c:v>
              </c:pt>
              <c:pt idx="7">
                <c:v>37196</c:v>
              </c:pt>
              <c:pt idx="8">
                <c:v>37226</c:v>
              </c:pt>
              <c:pt idx="9">
                <c:v>37257</c:v>
              </c:pt>
              <c:pt idx="10">
                <c:v>37288</c:v>
              </c:pt>
              <c:pt idx="11">
                <c:v>37316</c:v>
              </c:pt>
              <c:pt idx="12">
                <c:v>37347</c:v>
              </c:pt>
              <c:pt idx="13">
                <c:v>37377</c:v>
              </c:pt>
              <c:pt idx="14">
                <c:v>37408</c:v>
              </c:pt>
              <c:pt idx="15">
                <c:v>37438</c:v>
              </c:pt>
              <c:pt idx="16">
                <c:v>37469</c:v>
              </c:pt>
              <c:pt idx="17">
                <c:v>37500</c:v>
              </c:pt>
              <c:pt idx="18">
                <c:v>37530</c:v>
              </c:pt>
              <c:pt idx="19">
                <c:v>37561</c:v>
              </c:pt>
              <c:pt idx="20">
                <c:v>37591</c:v>
              </c:pt>
              <c:pt idx="21">
                <c:v>37622</c:v>
              </c:pt>
              <c:pt idx="22">
                <c:v>37653</c:v>
              </c:pt>
              <c:pt idx="23">
                <c:v>37681</c:v>
              </c:pt>
              <c:pt idx="24">
                <c:v>37712</c:v>
              </c:pt>
              <c:pt idx="25">
                <c:v>37742</c:v>
              </c:pt>
              <c:pt idx="26">
                <c:v>37773</c:v>
              </c:pt>
              <c:pt idx="27">
                <c:v>37803</c:v>
              </c:pt>
              <c:pt idx="28">
                <c:v>37834</c:v>
              </c:pt>
              <c:pt idx="29">
                <c:v>37865</c:v>
              </c:pt>
              <c:pt idx="30">
                <c:v>37895</c:v>
              </c:pt>
              <c:pt idx="31">
                <c:v>37926</c:v>
              </c:pt>
              <c:pt idx="32">
                <c:v>37956</c:v>
              </c:pt>
              <c:pt idx="33">
                <c:v>37987</c:v>
              </c:pt>
              <c:pt idx="34">
                <c:v>38018</c:v>
              </c:pt>
              <c:pt idx="35">
                <c:v>38047</c:v>
              </c:pt>
              <c:pt idx="36">
                <c:v>38078</c:v>
              </c:pt>
              <c:pt idx="37">
                <c:v>38108</c:v>
              </c:pt>
              <c:pt idx="38">
                <c:v>38139</c:v>
              </c:pt>
              <c:pt idx="39">
                <c:v>38169</c:v>
              </c:pt>
              <c:pt idx="40">
                <c:v>38200</c:v>
              </c:pt>
              <c:pt idx="41">
                <c:v>38231</c:v>
              </c:pt>
              <c:pt idx="42">
                <c:v>38261</c:v>
              </c:pt>
              <c:pt idx="43">
                <c:v>38292</c:v>
              </c:pt>
              <c:pt idx="44">
                <c:v>38322</c:v>
              </c:pt>
              <c:pt idx="45">
                <c:v>38353</c:v>
              </c:pt>
              <c:pt idx="46">
                <c:v>38384</c:v>
              </c:pt>
              <c:pt idx="47">
                <c:v>38412</c:v>
              </c:pt>
              <c:pt idx="48">
                <c:v>38443</c:v>
              </c:pt>
              <c:pt idx="49">
                <c:v>38473</c:v>
              </c:pt>
              <c:pt idx="50">
                <c:v>38504</c:v>
              </c:pt>
              <c:pt idx="51">
                <c:v>38534</c:v>
              </c:pt>
              <c:pt idx="52">
                <c:v>38565</c:v>
              </c:pt>
              <c:pt idx="53">
                <c:v>38596</c:v>
              </c:pt>
              <c:pt idx="54">
                <c:v>38626</c:v>
              </c:pt>
              <c:pt idx="55">
                <c:v>38657</c:v>
              </c:pt>
              <c:pt idx="56">
                <c:v>38687</c:v>
              </c:pt>
              <c:pt idx="57">
                <c:v>38718</c:v>
              </c:pt>
              <c:pt idx="58">
                <c:v>38749</c:v>
              </c:pt>
              <c:pt idx="59">
                <c:v>38777</c:v>
              </c:pt>
              <c:pt idx="60">
                <c:v>38808</c:v>
              </c:pt>
              <c:pt idx="61">
                <c:v>38838</c:v>
              </c:pt>
              <c:pt idx="62">
                <c:v>38869</c:v>
              </c:pt>
              <c:pt idx="63">
                <c:v>38899</c:v>
              </c:pt>
              <c:pt idx="64">
                <c:v>38930</c:v>
              </c:pt>
              <c:pt idx="65">
                <c:v>38961</c:v>
              </c:pt>
              <c:pt idx="66">
                <c:v>38991</c:v>
              </c:pt>
              <c:pt idx="67">
                <c:v>39022</c:v>
              </c:pt>
              <c:pt idx="68">
                <c:v>39052</c:v>
              </c:pt>
              <c:pt idx="69">
                <c:v>39083</c:v>
              </c:pt>
              <c:pt idx="70">
                <c:v>39114</c:v>
              </c:pt>
              <c:pt idx="71">
                <c:v>39142</c:v>
              </c:pt>
              <c:pt idx="72">
                <c:v>39173</c:v>
              </c:pt>
              <c:pt idx="73">
                <c:v>39203</c:v>
              </c:pt>
              <c:pt idx="74">
                <c:v>39234</c:v>
              </c:pt>
              <c:pt idx="75">
                <c:v>39264</c:v>
              </c:pt>
              <c:pt idx="76">
                <c:v>39295</c:v>
              </c:pt>
              <c:pt idx="77">
                <c:v>39326</c:v>
              </c:pt>
              <c:pt idx="78">
                <c:v>39356</c:v>
              </c:pt>
              <c:pt idx="79">
                <c:v>39387</c:v>
              </c:pt>
              <c:pt idx="80">
                <c:v>39417</c:v>
              </c:pt>
              <c:pt idx="81">
                <c:v>39448</c:v>
              </c:pt>
              <c:pt idx="82">
                <c:v>39479</c:v>
              </c:pt>
              <c:pt idx="83">
                <c:v>39508</c:v>
              </c:pt>
              <c:pt idx="84">
                <c:v>39539</c:v>
              </c:pt>
              <c:pt idx="85">
                <c:v>39569</c:v>
              </c:pt>
              <c:pt idx="86">
                <c:v>39600</c:v>
              </c:pt>
              <c:pt idx="87">
                <c:v>39630</c:v>
              </c:pt>
              <c:pt idx="88">
                <c:v>39661</c:v>
              </c:pt>
              <c:pt idx="89">
                <c:v>39692</c:v>
              </c:pt>
              <c:pt idx="90">
                <c:v>39722</c:v>
              </c:pt>
              <c:pt idx="91">
                <c:v>39753</c:v>
              </c:pt>
              <c:pt idx="92">
                <c:v>39783</c:v>
              </c:pt>
              <c:pt idx="93">
                <c:v>39814</c:v>
              </c:pt>
              <c:pt idx="94">
                <c:v>39845</c:v>
              </c:pt>
              <c:pt idx="95">
                <c:v>39873</c:v>
              </c:pt>
              <c:pt idx="96">
                <c:v>39904</c:v>
              </c:pt>
              <c:pt idx="97">
                <c:v>39934</c:v>
              </c:pt>
              <c:pt idx="98">
                <c:v>39965</c:v>
              </c:pt>
              <c:pt idx="99">
                <c:v>39995</c:v>
              </c:pt>
              <c:pt idx="100">
                <c:v>40026</c:v>
              </c:pt>
              <c:pt idx="101">
                <c:v>40057</c:v>
              </c:pt>
              <c:pt idx="102">
                <c:v>40087</c:v>
              </c:pt>
              <c:pt idx="103">
                <c:v>40118</c:v>
              </c:pt>
              <c:pt idx="104">
                <c:v>40148</c:v>
              </c:pt>
              <c:pt idx="105">
                <c:v>40179</c:v>
              </c:pt>
              <c:pt idx="106">
                <c:v>40210</c:v>
              </c:pt>
              <c:pt idx="107">
                <c:v>40238</c:v>
              </c:pt>
              <c:pt idx="108">
                <c:v>40269</c:v>
              </c:pt>
              <c:pt idx="109">
                <c:v>40299</c:v>
              </c:pt>
              <c:pt idx="110">
                <c:v>40330</c:v>
              </c:pt>
              <c:pt idx="111">
                <c:v>40360</c:v>
              </c:pt>
              <c:pt idx="112">
                <c:v>40391</c:v>
              </c:pt>
              <c:pt idx="113">
                <c:v>40423</c:v>
              </c:pt>
              <c:pt idx="114">
                <c:v>40452</c:v>
              </c:pt>
              <c:pt idx="115">
                <c:v>40483</c:v>
              </c:pt>
              <c:pt idx="116">
                <c:v>40513</c:v>
              </c:pt>
              <c:pt idx="117">
                <c:v>40544</c:v>
              </c:pt>
              <c:pt idx="118">
                <c:v>40575</c:v>
              </c:pt>
              <c:pt idx="119">
                <c:v>40603</c:v>
              </c:pt>
              <c:pt idx="120">
                <c:v>40634</c:v>
              </c:pt>
              <c:pt idx="121">
                <c:v>40664</c:v>
              </c:pt>
              <c:pt idx="122">
                <c:v>40695</c:v>
              </c:pt>
              <c:pt idx="123">
                <c:v>40725</c:v>
              </c:pt>
              <c:pt idx="124">
                <c:v>40756</c:v>
              </c:pt>
              <c:pt idx="125">
                <c:v>40787</c:v>
              </c:pt>
              <c:pt idx="126">
                <c:v>40817</c:v>
              </c:pt>
              <c:pt idx="127">
                <c:v>40848</c:v>
              </c:pt>
              <c:pt idx="128">
                <c:v>40878</c:v>
              </c:pt>
              <c:pt idx="129">
                <c:v>40909</c:v>
              </c:pt>
              <c:pt idx="130">
                <c:v>40940</c:v>
              </c:pt>
              <c:pt idx="131">
                <c:v>40969</c:v>
              </c:pt>
              <c:pt idx="132">
                <c:v>41000</c:v>
              </c:pt>
              <c:pt idx="133">
                <c:v>41030</c:v>
              </c:pt>
              <c:pt idx="134">
                <c:v>41061</c:v>
              </c:pt>
              <c:pt idx="135">
                <c:v>41091</c:v>
              </c:pt>
              <c:pt idx="136">
                <c:v>41122</c:v>
              </c:pt>
              <c:pt idx="137">
                <c:v>41153</c:v>
              </c:pt>
              <c:pt idx="138">
                <c:v>41183</c:v>
              </c:pt>
              <c:pt idx="139">
                <c:v>41214</c:v>
              </c:pt>
              <c:pt idx="140">
                <c:v>41244</c:v>
              </c:pt>
              <c:pt idx="141">
                <c:v>41275</c:v>
              </c:pt>
              <c:pt idx="142">
                <c:v>41306</c:v>
              </c:pt>
              <c:pt idx="143">
                <c:v>41334</c:v>
              </c:pt>
              <c:pt idx="144">
                <c:v>41365</c:v>
              </c:pt>
              <c:pt idx="145">
                <c:v>41395</c:v>
              </c:pt>
              <c:pt idx="146">
                <c:v>41426</c:v>
              </c:pt>
              <c:pt idx="147">
                <c:v>41456</c:v>
              </c:pt>
              <c:pt idx="148">
                <c:v>41487</c:v>
              </c:pt>
              <c:pt idx="149">
                <c:v>41518</c:v>
              </c:pt>
              <c:pt idx="150">
                <c:v>41548</c:v>
              </c:pt>
              <c:pt idx="151">
                <c:v>41579</c:v>
              </c:pt>
              <c:pt idx="152">
                <c:v>41609</c:v>
              </c:pt>
              <c:pt idx="153">
                <c:v>41640</c:v>
              </c:pt>
              <c:pt idx="154">
                <c:v>41671</c:v>
              </c:pt>
              <c:pt idx="155">
                <c:v>41699</c:v>
              </c:pt>
              <c:pt idx="156">
                <c:v>41730</c:v>
              </c:pt>
              <c:pt idx="157">
                <c:v>41760</c:v>
              </c:pt>
              <c:pt idx="158">
                <c:v>41791</c:v>
              </c:pt>
              <c:pt idx="159">
                <c:v>41821</c:v>
              </c:pt>
              <c:pt idx="160">
                <c:v>41852</c:v>
              </c:pt>
              <c:pt idx="161">
                <c:v>41883</c:v>
              </c:pt>
              <c:pt idx="162">
                <c:v>41913</c:v>
              </c:pt>
              <c:pt idx="163">
                <c:v>41944</c:v>
              </c:pt>
              <c:pt idx="164">
                <c:v>41974</c:v>
              </c:pt>
              <c:pt idx="165">
                <c:v>42005</c:v>
              </c:pt>
              <c:pt idx="166">
                <c:v>42036</c:v>
              </c:pt>
              <c:pt idx="167">
                <c:v>42064</c:v>
              </c:pt>
              <c:pt idx="168">
                <c:v>42095</c:v>
              </c:pt>
              <c:pt idx="169">
                <c:v>42125</c:v>
              </c:pt>
              <c:pt idx="170">
                <c:v>42156</c:v>
              </c:pt>
              <c:pt idx="171">
                <c:v>42186</c:v>
              </c:pt>
              <c:pt idx="172">
                <c:v>42217</c:v>
              </c:pt>
              <c:pt idx="173">
                <c:v>42248</c:v>
              </c:pt>
              <c:pt idx="174">
                <c:v>42278</c:v>
              </c:pt>
              <c:pt idx="175">
                <c:v>42309</c:v>
              </c:pt>
              <c:pt idx="176">
                <c:v>42339</c:v>
              </c:pt>
              <c:pt idx="177">
                <c:v>42370</c:v>
              </c:pt>
              <c:pt idx="178">
                <c:v>42401</c:v>
              </c:pt>
              <c:pt idx="179">
                <c:v>42430</c:v>
              </c:pt>
              <c:pt idx="180">
                <c:v>42461</c:v>
              </c:pt>
              <c:pt idx="181">
                <c:v>42491</c:v>
              </c:pt>
              <c:pt idx="182">
                <c:v>42522</c:v>
              </c:pt>
              <c:pt idx="183">
                <c:v>42552</c:v>
              </c:pt>
              <c:pt idx="184">
                <c:v>42583</c:v>
              </c:pt>
              <c:pt idx="185">
                <c:v>42614</c:v>
              </c:pt>
              <c:pt idx="186">
                <c:v>42644</c:v>
              </c:pt>
              <c:pt idx="187">
                <c:v>42675</c:v>
              </c:pt>
              <c:pt idx="188">
                <c:v>42705</c:v>
              </c:pt>
              <c:pt idx="189">
                <c:v>42736</c:v>
              </c:pt>
              <c:pt idx="190">
                <c:v>42767</c:v>
              </c:pt>
              <c:pt idx="191">
                <c:v>42795</c:v>
              </c:pt>
              <c:pt idx="192">
                <c:v>42826</c:v>
              </c:pt>
              <c:pt idx="193">
                <c:v>42856</c:v>
              </c:pt>
              <c:pt idx="194">
                <c:v>42887</c:v>
              </c:pt>
              <c:pt idx="195">
                <c:v>42917</c:v>
              </c:pt>
              <c:pt idx="196">
                <c:v>42948</c:v>
              </c:pt>
              <c:pt idx="197">
                <c:v>42979</c:v>
              </c:pt>
              <c:pt idx="198">
                <c:v>43009</c:v>
              </c:pt>
              <c:pt idx="199">
                <c:v>43040</c:v>
              </c:pt>
              <c:pt idx="200">
                <c:v>43070</c:v>
              </c:pt>
              <c:pt idx="201">
                <c:v>43101</c:v>
              </c:pt>
              <c:pt idx="202">
                <c:v>43132</c:v>
              </c:pt>
              <c:pt idx="203">
                <c:v>43160</c:v>
              </c:pt>
              <c:pt idx="204">
                <c:v>43191</c:v>
              </c:pt>
              <c:pt idx="205">
                <c:v>43221</c:v>
              </c:pt>
              <c:pt idx="206">
                <c:v>43252</c:v>
              </c:pt>
              <c:pt idx="207">
                <c:v>43282</c:v>
              </c:pt>
              <c:pt idx="208">
                <c:v>43313</c:v>
              </c:pt>
              <c:pt idx="209">
                <c:v>43344</c:v>
              </c:pt>
              <c:pt idx="210">
                <c:v>43374</c:v>
              </c:pt>
              <c:pt idx="211">
                <c:v>43405</c:v>
              </c:pt>
              <c:pt idx="212">
                <c:v>43435</c:v>
              </c:pt>
              <c:pt idx="213">
                <c:v>43466</c:v>
              </c:pt>
              <c:pt idx="214">
                <c:v>43497</c:v>
              </c:pt>
              <c:pt idx="215">
                <c:v>43525</c:v>
              </c:pt>
              <c:pt idx="216">
                <c:v>43556</c:v>
              </c:pt>
              <c:pt idx="217">
                <c:v>43586</c:v>
              </c:pt>
              <c:pt idx="218">
                <c:v>43617</c:v>
              </c:pt>
            </c:numLit>
          </c:cat>
          <c:val>
            <c:numLit>
              <c:formatCode>General</c:formatCode>
              <c:ptCount val="219"/>
              <c:pt idx="189" formatCode="0">
                <c:v>#N/A</c:v>
              </c:pt>
              <c:pt idx="190" formatCode="0">
                <c:v>#N/A</c:v>
              </c:pt>
              <c:pt idx="191" formatCode="0">
                <c:v>#N/A</c:v>
              </c:pt>
              <c:pt idx="192" formatCode="0">
                <c:v>#N/A</c:v>
              </c:pt>
              <c:pt idx="193" formatCode="0">
                <c:v>#N/A</c:v>
              </c:pt>
              <c:pt idx="194" formatCode="0">
                <c:v>#N/A</c:v>
              </c:pt>
              <c:pt idx="195" formatCode="0">
                <c:v>#N/A</c:v>
              </c:pt>
              <c:pt idx="196" formatCode="0">
                <c:v>#N/A</c:v>
              </c:pt>
              <c:pt idx="197" formatCode="0">
                <c:v>#N/A</c:v>
              </c:pt>
              <c:pt idx="198" formatCode="0">
                <c:v>#N/A</c:v>
              </c:pt>
              <c:pt idx="199" formatCode="0">
                <c:v>#N/A</c:v>
              </c:pt>
              <c:pt idx="200" formatCode="0">
                <c:v>#N/A</c:v>
              </c:pt>
              <c:pt idx="201" formatCode="0">
                <c:v>#N/A</c:v>
              </c:pt>
              <c:pt idx="202" formatCode="0">
                <c:v>251.91</c:v>
              </c:pt>
              <c:pt idx="203" formatCode="0">
                <c:v>252.65909090909091</c:v>
              </c:pt>
              <c:pt idx="204" formatCode="0">
                <c:v>250.25</c:v>
              </c:pt>
              <c:pt idx="205" formatCode="0">
                <c:v>244.32</c:v>
              </c:pt>
              <c:pt idx="206" formatCode="0">
                <c:v>266.33333333333331</c:v>
              </c:pt>
              <c:pt idx="207" formatCode="0">
                <c:v>281.91666666666669</c:v>
              </c:pt>
              <c:pt idx="208" formatCode="0">
                <c:v>284.86296296296297</c:v>
              </c:pt>
              <c:pt idx="209" formatCode="0">
                <c:v>296.84210526315792</c:v>
              </c:pt>
              <c:pt idx="210" formatCode="0">
                <c:v>305.18237547892716</c:v>
              </c:pt>
              <c:pt idx="211" formatCode="0">
                <c:v>298.37102382011915</c:v>
              </c:pt>
              <c:pt idx="212" formatCode="0">
                <c:v>293.99786457200645</c:v>
              </c:pt>
              <c:pt idx="213" formatCode="0">
                <c:v>285.27258693865008</c:v>
              </c:pt>
              <c:pt idx="214" formatCode="0">
                <c:v>273.99011345153804</c:v>
              </c:pt>
              <c:pt idx="215" formatCode="0">
                <c:v>261.11240310077523</c:v>
              </c:pt>
              <c:pt idx="216" formatCode="0">
                <c:v>262.13043478260869</c:v>
              </c:pt>
              <c:pt idx="217" formatCode="0">
                <c:v>268.30769230769232</c:v>
              </c:pt>
              <c:pt idx="218" formatCode="0">
                <c:v>279.95</c:v>
              </c:pt>
            </c:numLit>
          </c:val>
          <c:smooth val="0"/>
          <c:extLst>
            <c:ext xmlns:c16="http://schemas.microsoft.com/office/drawing/2014/chart" uri="{C3380CC4-5D6E-409C-BE32-E72D297353CC}">
              <c16:uniqueId val="{00000001-091C-4FC5-9931-388EADA536E2}"/>
            </c:ext>
          </c:extLst>
        </c:ser>
        <c:dLbls>
          <c:showLegendKey val="0"/>
          <c:showVal val="0"/>
          <c:showCatName val="0"/>
          <c:showSerName val="0"/>
          <c:showPercent val="0"/>
          <c:showBubbleSize val="0"/>
        </c:dLbls>
        <c:smooth val="0"/>
        <c:axId val="240606760"/>
        <c:axId val="240606368"/>
      </c:lineChart>
      <c:dateAx>
        <c:axId val="240606760"/>
        <c:scaling>
          <c:orientation val="minMax"/>
          <c:max val="43617"/>
          <c:min val="42522"/>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606368"/>
        <c:crosses val="autoZero"/>
        <c:auto val="0"/>
        <c:lblOffset val="100"/>
        <c:baseTimeUnit val="months"/>
        <c:majorUnit val="2"/>
        <c:majorTimeUnit val="months"/>
      </c:dateAx>
      <c:valAx>
        <c:axId val="240606368"/>
        <c:scaling>
          <c:orientation val="minMax"/>
          <c:min val="10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a:latin typeface="Arial" panose="020B0604020202020204" pitchFamily="34" charset="0"/>
                    <a:cs typeface="Arial" panose="020B0604020202020204" pitchFamily="34" charset="0"/>
                  </a:rPr>
                  <a:t>Average price £/tonne</a:t>
                </a:r>
              </a:p>
            </c:rich>
          </c:tx>
          <c:layout>
            <c:manualLayout>
              <c:xMode val="edge"/>
              <c:yMode val="edge"/>
              <c:x val="2.4135359744990894E-2"/>
              <c:y val="0.178821219311604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0606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2"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JPG"/><Relationship Id="rId11" Type="http://schemas.openxmlformats.org/officeDocument/2006/relationships/image" Target="../media/image4.png"/><Relationship Id="rId6" Type="http://schemas.openxmlformats.org/officeDocument/2006/relationships/image" Target="../media/image6.svg"/><Relationship Id="rId10" Type="http://schemas.openxmlformats.org/officeDocument/2006/relationships/image" Target="../media/image2.svg"/><Relationship Id="rId9" Type="http://schemas.openxmlformats.org/officeDocument/2006/relationships/image" Target="../media/image3.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svg"/><Relationship Id="rId12" Type="http://schemas.openxmlformats.org/officeDocument/2006/relationships/image" Target="../media/image1.JPG"/><Relationship Id="rId1" Type="http://schemas.openxmlformats.org/officeDocument/2006/relationships/image" Target="../media/image3.png"/><Relationship Id="rId11" Type="http://schemas.openxmlformats.org/officeDocument/2006/relationships/image" Target="../media/image5.png"/><Relationship Id="rId10" Type="http://schemas.openxmlformats.org/officeDocument/2006/relationships/image" Target="../media/image2.svg"/></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image" Target="../media/image1.JP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8.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5" Type="http://schemas.openxmlformats.org/officeDocument/2006/relationships/chart" Target="../charts/chart5.xml"/><Relationship Id="rId10" Type="http://schemas.openxmlformats.org/officeDocument/2006/relationships/image" Target="../media/image2.sv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895349</xdr:colOff>
      <xdr:row>54</xdr:row>
      <xdr:rowOff>30480</xdr:rowOff>
    </xdr:from>
    <xdr:to>
      <xdr:col>15</xdr:col>
      <xdr:colOff>257174</xdr:colOff>
      <xdr:row>56</xdr:row>
      <xdr:rowOff>152400</xdr:rowOff>
    </xdr:to>
    <xdr:sp macro="" textlink="">
      <xdr:nvSpPr>
        <xdr:cNvPr id="2" name="Rectangle 1"/>
        <xdr:cNvSpPr/>
      </xdr:nvSpPr>
      <xdr:spPr>
        <a:xfrm>
          <a:off x="9086849" y="10812780"/>
          <a:ext cx="1762125" cy="931545"/>
        </a:xfrm>
        <a:prstGeom prst="rect">
          <a:avLst/>
        </a:prstGeom>
        <a:blipFill>
          <a:blip xmlns:r="http://schemas.openxmlformats.org/officeDocument/2006/relationships" r:embed="rId1"/>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0</xdr:colOff>
      <xdr:row>0</xdr:row>
      <xdr:rowOff>0</xdr:rowOff>
    </xdr:from>
    <xdr:to>
      <xdr:col>1</xdr:col>
      <xdr:colOff>400050</xdr:colOff>
      <xdr:row>0</xdr:row>
      <xdr:rowOff>352295</xdr:rowOff>
    </xdr:to>
    <xdr:pic>
      <xdr:nvPicPr>
        <xdr:cNvPr id="3"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0" y="0"/>
          <a:ext cx="514350" cy="352295"/>
        </a:xfrm>
        <a:prstGeom prst="rect">
          <a:avLst/>
        </a:prstGeom>
      </xdr:spPr>
    </xdr:pic>
    <xdr:clientData/>
  </xdr:twoCellAnchor>
  <xdr:twoCellAnchor editAs="oneCell">
    <xdr:from>
      <xdr:col>1</xdr:col>
      <xdr:colOff>1893</xdr:colOff>
      <xdr:row>0</xdr:row>
      <xdr:rowOff>0</xdr:rowOff>
    </xdr:from>
    <xdr:to>
      <xdr:col>16</xdr:col>
      <xdr:colOff>15240</xdr:colOff>
      <xdr:row>1</xdr:row>
      <xdr:rowOff>0</xdr:rowOff>
    </xdr:to>
    <xdr:pic>
      <xdr:nvPicPr>
        <xdr:cNvPr id="4"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116193" y="0"/>
          <a:ext cx="10795647" cy="419100"/>
        </a:xfrm>
        <a:prstGeom prst="rect">
          <a:avLst/>
        </a:prstGeom>
      </xdr:spPr>
    </xdr:pic>
    <xdr:clientData/>
  </xdr:twoCellAnchor>
  <xdr:twoCellAnchor editAs="oneCell">
    <xdr:from>
      <xdr:col>0</xdr:col>
      <xdr:colOff>460659</xdr:colOff>
      <xdr:row>0</xdr:row>
      <xdr:rowOff>0</xdr:rowOff>
    </xdr:from>
    <xdr:to>
      <xdr:col>11</xdr:col>
      <xdr:colOff>117757</xdr:colOff>
      <xdr:row>0</xdr:row>
      <xdr:rowOff>347960</xdr:rowOff>
    </xdr:to>
    <xdr:pic>
      <xdr:nvPicPr>
        <xdr:cNvPr id="5"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17759" y="0"/>
          <a:ext cx="7886698" cy="347960"/>
        </a:xfrm>
        <a:prstGeom prst="rect">
          <a:avLst/>
        </a:prstGeom>
      </xdr:spPr>
    </xdr:pic>
    <xdr:clientData/>
  </xdr:twoCellAnchor>
  <xdr:twoCellAnchor editAs="oneCell">
    <xdr:from>
      <xdr:col>0</xdr:col>
      <xdr:colOff>0</xdr:colOff>
      <xdr:row>0</xdr:row>
      <xdr:rowOff>0</xdr:rowOff>
    </xdr:from>
    <xdr:to>
      <xdr:col>1</xdr:col>
      <xdr:colOff>510540</xdr:colOff>
      <xdr:row>1</xdr:row>
      <xdr:rowOff>0</xdr:rowOff>
    </xdr:to>
    <xdr:pic>
      <xdr:nvPicPr>
        <xdr:cNvPr id="6"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0" y="0"/>
          <a:ext cx="624840" cy="419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47624</xdr:colOff>
      <xdr:row>0</xdr:row>
      <xdr:rowOff>0</xdr:rowOff>
    </xdr:from>
    <xdr:to>
      <xdr:col>6</xdr:col>
      <xdr:colOff>7619</xdr:colOff>
      <xdr:row>0</xdr:row>
      <xdr:rowOff>419099</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161924" y="0"/>
          <a:ext cx="10046970" cy="419099"/>
        </a:xfrm>
        <a:prstGeom prst="rect">
          <a:avLst/>
        </a:prstGeom>
      </xdr:spPr>
    </xdr:pic>
    <xdr:clientData/>
  </xdr:twoCellAnchor>
  <xdr:twoCellAnchor editAs="oneCell">
    <xdr:from>
      <xdr:col>0</xdr:col>
      <xdr:colOff>0</xdr:colOff>
      <xdr:row>0</xdr:row>
      <xdr:rowOff>0</xdr:rowOff>
    </xdr:from>
    <xdr:to>
      <xdr:col>1</xdr:col>
      <xdr:colOff>510540</xdr:colOff>
      <xdr:row>0</xdr:row>
      <xdr:rowOff>419100</xdr:rowOff>
    </xdr:to>
    <xdr:pic>
      <xdr:nvPicPr>
        <xdr:cNvPr id="3"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tretch>
          <a:fillRect/>
        </a:stretch>
      </xdr:blipFill>
      <xdr:spPr>
        <a:xfrm>
          <a:off x="0" y="0"/>
          <a:ext cx="624840" cy="419100"/>
        </a:xfrm>
        <a:prstGeom prst="rect">
          <a:avLst/>
        </a:prstGeom>
      </xdr:spPr>
    </xdr:pic>
    <xdr:clientData/>
  </xdr:twoCellAnchor>
  <xdr:twoCellAnchor>
    <xdr:from>
      <xdr:col>3</xdr:col>
      <xdr:colOff>0</xdr:colOff>
      <xdr:row>33</xdr:row>
      <xdr:rowOff>30480</xdr:rowOff>
    </xdr:from>
    <xdr:to>
      <xdr:col>5</xdr:col>
      <xdr:colOff>257174</xdr:colOff>
      <xdr:row>35</xdr:row>
      <xdr:rowOff>152400</xdr:rowOff>
    </xdr:to>
    <xdr:sp macro="" textlink="">
      <xdr:nvSpPr>
        <xdr:cNvPr id="4" name="Rectangle 3"/>
        <xdr:cNvSpPr/>
      </xdr:nvSpPr>
      <xdr:spPr>
        <a:xfrm>
          <a:off x="8372475" y="7355205"/>
          <a:ext cx="1476374" cy="931545"/>
        </a:xfrm>
        <a:prstGeom prst="rect">
          <a:avLst/>
        </a:prstGeom>
        <a:blipFill>
          <a:blip xmlns:r="http://schemas.openxmlformats.org/officeDocument/2006/relationships" r:embed="rId12"/>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393599</xdr:colOff>
      <xdr:row>18</xdr:row>
      <xdr:rowOff>61800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0</xdr:rowOff>
    </xdr:from>
    <xdr:to>
      <xdr:col>9</xdr:col>
      <xdr:colOff>393600</xdr:colOff>
      <xdr:row>34</xdr:row>
      <xdr:rowOff>61800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xdr:colOff>
      <xdr:row>51</xdr:row>
      <xdr:rowOff>152400</xdr:rowOff>
    </xdr:from>
    <xdr:to>
      <xdr:col>9</xdr:col>
      <xdr:colOff>395504</xdr:colOff>
      <xdr:row>66</xdr:row>
      <xdr:rowOff>30000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110490</xdr:colOff>
      <xdr:row>67</xdr:row>
      <xdr:rowOff>43815</xdr:rowOff>
    </xdr:from>
    <xdr:to>
      <xdr:col>9</xdr:col>
      <xdr:colOff>389789</xdr:colOff>
      <xdr:row>81</xdr:row>
      <xdr:rowOff>97995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1904</xdr:colOff>
      <xdr:row>82</xdr:row>
      <xdr:rowOff>104775</xdr:rowOff>
    </xdr:from>
    <xdr:to>
      <xdr:col>9</xdr:col>
      <xdr:colOff>411479</xdr:colOff>
      <xdr:row>96</xdr:row>
      <xdr:rowOff>165255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104775</xdr:colOff>
      <xdr:row>97</xdr:row>
      <xdr:rowOff>176325</xdr:rowOff>
    </xdr:from>
    <xdr:to>
      <xdr:col>9</xdr:col>
      <xdr:colOff>384075</xdr:colOff>
      <xdr:row>112</xdr:row>
      <xdr:rowOff>47625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114299</xdr:colOff>
      <xdr:row>35</xdr:row>
      <xdr:rowOff>95250</xdr:rowOff>
    </xdr:from>
    <xdr:to>
      <xdr:col>9</xdr:col>
      <xdr:colOff>393599</xdr:colOff>
      <xdr:row>49</xdr:row>
      <xdr:rowOff>163350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243840</xdr:colOff>
      <xdr:row>0</xdr:row>
      <xdr:rowOff>0</xdr:rowOff>
    </xdr:from>
    <xdr:to>
      <xdr:col>16</xdr:col>
      <xdr:colOff>7620</xdr:colOff>
      <xdr:row>1</xdr:row>
      <xdr:rowOff>4444</xdr:rowOff>
    </xdr:to>
    <xdr:pic>
      <xdr:nvPicPr>
        <xdr:cNvPr id="9"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358140" y="0"/>
          <a:ext cx="8907780" cy="423544"/>
        </a:xfrm>
        <a:prstGeom prst="rect">
          <a:avLst/>
        </a:prstGeom>
      </xdr:spPr>
    </xdr:pic>
    <xdr:clientData/>
  </xdr:twoCellAnchor>
  <xdr:twoCellAnchor editAs="oneCell">
    <xdr:from>
      <xdr:col>0</xdr:col>
      <xdr:colOff>0</xdr:colOff>
      <xdr:row>0</xdr:row>
      <xdr:rowOff>7620</xdr:rowOff>
    </xdr:from>
    <xdr:to>
      <xdr:col>1</xdr:col>
      <xdr:colOff>510540</xdr:colOff>
      <xdr:row>1</xdr:row>
      <xdr:rowOff>7620</xdr:rowOff>
    </xdr:to>
    <xdr:pic>
      <xdr:nvPicPr>
        <xdr:cNvPr id="10"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0" y="7620"/>
          <a:ext cx="624840" cy="426720"/>
        </a:xfrm>
        <a:prstGeom prst="rect">
          <a:avLst/>
        </a:prstGeom>
      </xdr:spPr>
    </xdr:pic>
    <xdr:clientData/>
  </xdr:twoCellAnchor>
  <xdr:twoCellAnchor>
    <xdr:from>
      <xdr:col>12</xdr:col>
      <xdr:colOff>895349</xdr:colOff>
      <xdr:row>115</xdr:row>
      <xdr:rowOff>30480</xdr:rowOff>
    </xdr:from>
    <xdr:to>
      <xdr:col>15</xdr:col>
      <xdr:colOff>257174</xdr:colOff>
      <xdr:row>117</xdr:row>
      <xdr:rowOff>152400</xdr:rowOff>
    </xdr:to>
    <xdr:sp macro="" textlink="">
      <xdr:nvSpPr>
        <xdr:cNvPr id="11" name="Rectangle 10"/>
        <xdr:cNvSpPr/>
      </xdr:nvSpPr>
      <xdr:spPr>
        <a:xfrm>
          <a:off x="7429499" y="22042755"/>
          <a:ext cx="1476375" cy="931545"/>
        </a:xfrm>
        <a:prstGeom prst="rect">
          <a:avLst/>
        </a:prstGeom>
        <a:blipFill>
          <a:blip xmlns:r="http://schemas.openxmlformats.org/officeDocument/2006/relationships" r:embed="rId13"/>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0.81688</cdr:x>
      <cdr:y>0.89009</cdr:y>
    </cdr:from>
    <cdr:to>
      <cdr:x>0.99631</cdr:x>
      <cdr:y>0.98255</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05300" y="2428875"/>
          <a:ext cx="945677"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4.xml><?xml version="1.0" encoding="utf-8"?>
<c:userShapes xmlns:c="http://schemas.openxmlformats.org/drawingml/2006/chart">
  <cdr:relSizeAnchor xmlns:cdr="http://schemas.openxmlformats.org/drawingml/2006/chartDrawing">
    <cdr:from>
      <cdr:x>0.82411</cdr:x>
      <cdr:y>0.89474</cdr:y>
    </cdr:from>
    <cdr:to>
      <cdr:x>1</cdr:x>
      <cdr:y>0.9872</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43400" y="2441575"/>
          <a:ext cx="927000"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5.xml><?xml version="1.0" encoding="utf-8"?>
<c:userShapes xmlns:c="http://schemas.openxmlformats.org/drawingml/2006/chart">
  <cdr:relSizeAnchor xmlns:cdr="http://schemas.openxmlformats.org/drawingml/2006/chartDrawing">
    <cdr:from>
      <cdr:x>0.818</cdr:x>
      <cdr:y>0.88223</cdr:y>
    </cdr:from>
    <cdr:to>
      <cdr:x>1</cdr:x>
      <cdr:y>0.97448</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03394" y="2413000"/>
          <a:ext cx="957479"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6.xml><?xml version="1.0" encoding="utf-8"?>
<c:userShapes xmlns:c="http://schemas.openxmlformats.org/drawingml/2006/chart">
  <cdr:relSizeAnchor xmlns:cdr="http://schemas.openxmlformats.org/drawingml/2006/chartDrawing">
    <cdr:from>
      <cdr:x>0.8205</cdr:x>
      <cdr:y>0.91124</cdr:y>
    </cdr:from>
    <cdr:to>
      <cdr:x>1</cdr:x>
      <cdr:y>0.98292</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24350" y="2382430"/>
          <a:ext cx="946049" cy="187416"/>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7.xml><?xml version="1.0" encoding="utf-8"?>
<c:userShapes xmlns:c="http://schemas.openxmlformats.org/drawingml/2006/chart">
  <cdr:relSizeAnchor xmlns:cdr="http://schemas.openxmlformats.org/drawingml/2006/chartDrawing">
    <cdr:from>
      <cdr:x>0.81946</cdr:x>
      <cdr:y>0.89518</cdr:y>
    </cdr:from>
    <cdr:to>
      <cdr:x>1</cdr:x>
      <cdr:y>0.98768</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31971" y="2441575"/>
          <a:ext cx="954404"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8.xml><?xml version="1.0" encoding="utf-8"?>
<c:userShapes xmlns:c="http://schemas.openxmlformats.org/drawingml/2006/chart">
  <cdr:relSizeAnchor xmlns:cdr="http://schemas.openxmlformats.org/drawingml/2006/chartDrawing">
    <cdr:from>
      <cdr:x>0.8205</cdr:x>
      <cdr:y>0.89125</cdr:y>
    </cdr:from>
    <cdr:to>
      <cdr:x>1</cdr:x>
      <cdr:y>0.98371</cdr:y>
    </cdr:to>
    <cdr:sp macro="" textlink="">
      <cdr:nvSpPr>
        <cdr:cNvPr id="3"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24350" y="2432050"/>
          <a:ext cx="946050"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drawings/drawing9.xml><?xml version="1.0" encoding="utf-8"?>
<c:userShapes xmlns:c="http://schemas.openxmlformats.org/drawingml/2006/chart">
  <cdr:relSizeAnchor xmlns:cdr="http://schemas.openxmlformats.org/drawingml/2006/chartDrawing">
    <cdr:from>
      <cdr:x>0.81688</cdr:x>
      <cdr:y>0.87875</cdr:y>
    </cdr:from>
    <cdr:to>
      <cdr:x>0.99511</cdr:x>
      <cdr:y>0.971</cdr:y>
    </cdr:to>
    <cdr:sp macro="" textlink="">
      <cdr:nvSpPr>
        <cdr:cNvPr id="2" name="TextBox 1">
          <a:extLst xmlns:a="http://schemas.openxmlformats.org/drawingml/2006/main">
            <a:ext uri="{FF2B5EF4-FFF2-40B4-BE49-F238E27FC236}">
              <a16:creationId xmlns:a16="http://schemas.microsoft.com/office/drawing/2014/main" id="{56FA9785-F7DB-0C4A-9EF3-FC7128BB7B06}"/>
            </a:ext>
          </a:extLst>
        </cdr:cNvPr>
        <cdr:cNvSpPr txBox="1"/>
      </cdr:nvSpPr>
      <cdr:spPr>
        <a:xfrm xmlns:a="http://schemas.openxmlformats.org/drawingml/2006/main">
          <a:off x="4305301" y="2403475"/>
          <a:ext cx="939326" cy="252300"/>
        </a:xfrm>
        <a:prstGeom xmlns:a="http://schemas.openxmlformats.org/drawingml/2006/main" prst="rect">
          <a:avLst/>
        </a:prstGeom>
        <a:effectLst xmlns:a="http://schemas.openxmlformats.org/drawingml/2006/main">
          <a:outerShdw dist="50800" sx="1000" sy="1000" algn="ctr" rotWithShape="0">
            <a:schemeClr val="tx1"/>
          </a:outerShdw>
          <a:reflection endPos="0" dist="50800" dir="5400000" sy="-100000" algn="bl" rotWithShape="0"/>
        </a:effectLst>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tx1">
                  <a:lumMod val="60000"/>
                  <a:lumOff val="40000"/>
                </a:schemeClr>
              </a:solidFill>
              <a:latin typeface="Arial" panose="020B0604020202020204" pitchFamily="34" charset="0"/>
              <a:cs typeface="Arial" panose="020B0604020202020204" pitchFamily="34" charset="0"/>
            </a:rPr>
            <a:t>Source: AHDB</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TeamShare_Data&amp;Analyst\Fertiliser%20Prices\PricesSummary_input%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e dates"/>
      <sheetName val="Notes"/>
      <sheetName val="data"/>
      <sheetName val="Itemsummary"/>
      <sheetName val="Change in Month"/>
      <sheetName val="Hide Price"/>
      <sheetName val="Wk Submission Count"/>
      <sheetName val="Historic Data"/>
      <sheetName val="Bi MonthlyTable"/>
      <sheetName val="GB Fertiliser Price Series "/>
      <sheetName val="Charts "/>
      <sheetName val="Key Information"/>
      <sheetName val="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A3" t="str">
            <v>Ammonium Nitrate – UK produced (34.5% N)</v>
          </cell>
        </row>
        <row r="4">
          <cell r="A4" t="str">
            <v>Ammonium Nitrate – Imported (34.5% N)</v>
          </cell>
        </row>
        <row r="5">
          <cell r="A5" t="str">
            <v>Diammonium Phosphate</v>
          </cell>
        </row>
        <row r="6">
          <cell r="A6" t="str">
            <v>Granular Urea - Standard Specification (46% N)</v>
          </cell>
        </row>
        <row r="7">
          <cell r="A7" t="str">
            <v>Liquid Urea and Ammonium Nitrate (UAN - 30% N w/w, kilo per tonne)</v>
          </cell>
        </row>
        <row r="8">
          <cell r="A8" t="str">
            <v>Muriate of Potash</v>
          </cell>
        </row>
        <row r="9">
          <cell r="A9" t="str">
            <v>Triple Super Phosphate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hdb.org.uk/" TargetMode="External"/><Relationship Id="rId1" Type="http://schemas.openxmlformats.org/officeDocument/2006/relationships/hyperlink" Target="mailto:mi@ahdb.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hdb.org.uk/" TargetMode="External"/><Relationship Id="rId1" Type="http://schemas.openxmlformats.org/officeDocument/2006/relationships/hyperlink" Target="mailto:mi@ahdb.org.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i@ahdb.org.uk" TargetMode="External"/><Relationship Id="rId1" Type="http://schemas.openxmlformats.org/officeDocument/2006/relationships/hyperlink" Target="http://www.ahdb.org.uk/" TargetMode="External"/><Relationship Id="rId4"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N59"/>
  <sheetViews>
    <sheetView showGridLines="0" tabSelected="1" zoomScaleNormal="100" workbookViewId="0">
      <selection activeCell="Q1" sqref="Q1"/>
    </sheetView>
  </sheetViews>
  <sheetFormatPr defaultRowHeight="14.4"/>
  <cols>
    <col min="1" max="1" width="1.6640625" customWidth="1"/>
    <col min="2" max="2" width="19.6640625" customWidth="1"/>
    <col min="3" max="3" width="15.6640625" customWidth="1"/>
    <col min="4" max="4" width="4.5546875" customWidth="1"/>
    <col min="5" max="5" width="15.6640625" customWidth="1"/>
    <col min="6" max="6" width="4.5546875" customWidth="1"/>
    <col min="7" max="7" width="15.6640625" customWidth="1"/>
    <col min="8" max="8" width="4.5546875" customWidth="1"/>
    <col min="9" max="9" width="15.6640625" customWidth="1"/>
    <col min="10" max="10" width="4.5546875" customWidth="1"/>
    <col min="11" max="11" width="15.6640625" customWidth="1"/>
    <col min="12" max="12" width="4.5546875" customWidth="1"/>
    <col min="13" max="13" width="15.6640625" customWidth="1"/>
    <col min="14" max="14" width="4.5546875" customWidth="1"/>
    <col min="15" max="15" width="15.6640625" customWidth="1"/>
    <col min="16" max="16" width="4.5546875" customWidth="1"/>
    <col min="17" max="17" width="7.6640625" customWidth="1"/>
    <col min="18" max="18" width="4.5546875" customWidth="1"/>
    <col min="19" max="19" width="7.6640625" customWidth="1"/>
    <col min="20" max="20" width="4.5546875" customWidth="1"/>
    <col min="21" max="21" width="7.6640625" customWidth="1"/>
    <col min="22" max="22" width="4.5546875" customWidth="1"/>
    <col min="23" max="23" width="7.6640625" customWidth="1"/>
    <col min="24" max="24" width="4.5546875" customWidth="1"/>
    <col min="25" max="25" width="7.6640625" customWidth="1"/>
    <col min="26" max="26" width="4.5546875" customWidth="1"/>
    <col min="27" max="27" width="7.6640625" customWidth="1"/>
    <col min="28" max="28" width="4.5546875" customWidth="1"/>
  </cols>
  <sheetData>
    <row r="1" spans="2:16" ht="33.6" customHeight="1"/>
    <row r="2" spans="2:16" ht="22.8">
      <c r="B2" s="1" t="s">
        <v>0</v>
      </c>
      <c r="C2" s="2"/>
      <c r="D2" s="2"/>
      <c r="E2" s="2"/>
      <c r="F2" s="2"/>
      <c r="G2" s="2"/>
      <c r="H2" s="2"/>
      <c r="I2" s="2"/>
      <c r="J2" s="2"/>
      <c r="K2" s="2"/>
    </row>
    <row r="3" spans="2:16">
      <c r="B3" s="3" t="s">
        <v>1</v>
      </c>
      <c r="C3" s="4"/>
      <c r="D3" s="4"/>
      <c r="E3" s="4"/>
      <c r="F3" s="4"/>
      <c r="G3" s="4"/>
      <c r="H3" s="4"/>
      <c r="I3" s="4"/>
      <c r="J3" s="4"/>
      <c r="K3" s="4"/>
    </row>
    <row r="5" spans="2:16" ht="15">
      <c r="B5" s="5" t="s">
        <v>2</v>
      </c>
    </row>
    <row r="6" spans="2:16">
      <c r="B6" s="6" t="s">
        <v>3</v>
      </c>
    </row>
    <row r="7" spans="2:16">
      <c r="B7" s="7"/>
    </row>
    <row r="8" spans="2:16" ht="15">
      <c r="B8" s="8" t="s">
        <v>4</v>
      </c>
    </row>
    <row r="9" spans="2:16">
      <c r="B9" s="6" t="s">
        <v>5</v>
      </c>
    </row>
    <row r="10" spans="2:16">
      <c r="B10" s="6" t="s">
        <v>6</v>
      </c>
    </row>
    <row r="11" spans="2:16">
      <c r="B11" s="6" t="s">
        <v>7</v>
      </c>
    </row>
    <row r="12" spans="2:16">
      <c r="B12" s="9"/>
    </row>
    <row r="13" spans="2:16" ht="15">
      <c r="B13" s="10" t="s">
        <v>8</v>
      </c>
      <c r="C13" s="11"/>
      <c r="D13" s="11"/>
      <c r="E13" s="11"/>
      <c r="F13" s="11"/>
      <c r="G13" s="11"/>
      <c r="H13" s="11"/>
      <c r="I13" s="11"/>
      <c r="J13" s="11"/>
      <c r="K13" s="11"/>
    </row>
    <row r="14" spans="2:16" ht="34.200000000000003">
      <c r="B14" s="12" t="s">
        <v>9</v>
      </c>
      <c r="C14" s="13" t="s">
        <v>10</v>
      </c>
      <c r="D14" s="14"/>
      <c r="E14" s="13" t="s">
        <v>11</v>
      </c>
      <c r="F14" s="14"/>
      <c r="G14" s="13" t="s">
        <v>12</v>
      </c>
      <c r="H14" s="14"/>
      <c r="I14" s="13" t="s">
        <v>13</v>
      </c>
      <c r="J14" s="15"/>
      <c r="K14" s="16"/>
      <c r="L14" s="17"/>
    </row>
    <row r="15" spans="2:16" s="18" customFormat="1" ht="13.8">
      <c r="B15" s="14"/>
      <c r="F15" s="14"/>
      <c r="G15" s="14"/>
      <c r="H15" s="14"/>
    </row>
    <row r="16" spans="2:16" ht="40.200000000000003" customHeight="1">
      <c r="B16" s="19" t="s">
        <v>14</v>
      </c>
      <c r="C16" s="94" t="s">
        <v>15</v>
      </c>
      <c r="D16" s="94"/>
      <c r="E16" s="94" t="s">
        <v>16</v>
      </c>
      <c r="F16" s="94"/>
      <c r="G16" s="94" t="s">
        <v>17</v>
      </c>
      <c r="H16" s="94"/>
      <c r="I16" s="94" t="s">
        <v>18</v>
      </c>
      <c r="J16" s="94"/>
      <c r="K16" s="94" t="s">
        <v>19</v>
      </c>
      <c r="L16" s="94"/>
      <c r="M16" s="94" t="s">
        <v>20</v>
      </c>
      <c r="N16" s="94"/>
      <c r="O16" s="94" t="s">
        <v>21</v>
      </c>
      <c r="P16" s="94"/>
    </row>
    <row r="17" spans="2:28">
      <c r="B17" s="20">
        <v>42736</v>
      </c>
      <c r="C17" s="21">
        <v>239.27272727272728</v>
      </c>
      <c r="D17" s="22" t="s">
        <v>54</v>
      </c>
      <c r="E17" s="21">
        <v>232.57142857142858</v>
      </c>
      <c r="F17" s="22" t="s">
        <v>54</v>
      </c>
      <c r="G17" s="21" t="s">
        <v>53</v>
      </c>
      <c r="H17" s="22" t="s">
        <v>55</v>
      </c>
      <c r="I17" s="21">
        <v>190</v>
      </c>
      <c r="J17" s="22" t="s">
        <v>56</v>
      </c>
      <c r="K17" s="21">
        <v>246.375</v>
      </c>
      <c r="L17" s="22" t="s">
        <v>54</v>
      </c>
      <c r="M17" s="21">
        <v>335.45</v>
      </c>
      <c r="N17" s="22" t="s">
        <v>54</v>
      </c>
      <c r="O17" s="21">
        <v>271.69565217391306</v>
      </c>
      <c r="P17" s="22" t="s">
        <v>54</v>
      </c>
      <c r="Q17" s="23"/>
    </row>
    <row r="18" spans="2:28">
      <c r="B18" s="24">
        <f>EDATE(B17,1)</f>
        <v>42767</v>
      </c>
      <c r="C18" s="25">
        <v>248.5</v>
      </c>
      <c r="D18" s="26" t="s">
        <v>54</v>
      </c>
      <c r="E18" s="25">
        <v>237.91304347826087</v>
      </c>
      <c r="F18" s="26" t="s">
        <v>54</v>
      </c>
      <c r="G18" s="25" t="s">
        <v>53</v>
      </c>
      <c r="H18" s="26" t="s">
        <v>55</v>
      </c>
      <c r="I18" s="25">
        <v>204.15384615384616</v>
      </c>
      <c r="J18" s="26" t="s">
        <v>54</v>
      </c>
      <c r="K18" s="25">
        <v>245.79166666666666</v>
      </c>
      <c r="L18" s="26" t="s">
        <v>54</v>
      </c>
      <c r="M18" s="25">
        <v>342.26315789473682</v>
      </c>
      <c r="N18" s="26" t="s">
        <v>54</v>
      </c>
      <c r="O18" s="25">
        <v>271.43478260869563</v>
      </c>
      <c r="P18" s="26" t="s">
        <v>54</v>
      </c>
      <c r="Q18" s="23"/>
    </row>
    <row r="19" spans="2:28">
      <c r="B19" s="20">
        <f t="shared" ref="B19:B46" si="0">EDATE(B18,1)</f>
        <v>42795</v>
      </c>
      <c r="C19" s="21">
        <v>244.46666666666667</v>
      </c>
      <c r="D19" s="22" t="s">
        <v>57</v>
      </c>
      <c r="E19" s="21">
        <v>236.59259259259258</v>
      </c>
      <c r="F19" s="22" t="s">
        <v>57</v>
      </c>
      <c r="G19" s="21" t="s">
        <v>53</v>
      </c>
      <c r="H19" s="22" t="s">
        <v>55</v>
      </c>
      <c r="I19" s="21">
        <v>204</v>
      </c>
      <c r="J19" s="22" t="s">
        <v>54</v>
      </c>
      <c r="K19" s="21">
        <v>244.27586206896552</v>
      </c>
      <c r="L19" s="22" t="s">
        <v>54</v>
      </c>
      <c r="M19" s="21">
        <v>347.6</v>
      </c>
      <c r="N19" s="22" t="s">
        <v>54</v>
      </c>
      <c r="O19" s="21">
        <v>271.03571428571428</v>
      </c>
      <c r="P19" s="22" t="s">
        <v>54</v>
      </c>
      <c r="Q19" s="27"/>
    </row>
    <row r="20" spans="2:28">
      <c r="B20" s="24">
        <f t="shared" si="0"/>
        <v>42826</v>
      </c>
      <c r="C20" s="25">
        <v>237.66666666666666</v>
      </c>
      <c r="D20" s="26" t="s">
        <v>54</v>
      </c>
      <c r="E20" s="25">
        <v>226.20833333333334</v>
      </c>
      <c r="F20" s="26" t="s">
        <v>54</v>
      </c>
      <c r="G20" s="25" t="s">
        <v>53</v>
      </c>
      <c r="H20" s="26" t="s">
        <v>55</v>
      </c>
      <c r="I20" s="25">
        <v>205.05882352941177</v>
      </c>
      <c r="J20" s="26" t="s">
        <v>54</v>
      </c>
      <c r="K20" s="25">
        <v>248.23809523809524</v>
      </c>
      <c r="L20" s="26" t="s">
        <v>54</v>
      </c>
      <c r="M20" s="25">
        <v>348</v>
      </c>
      <c r="N20" s="26" t="s">
        <v>54</v>
      </c>
      <c r="O20" s="25">
        <v>265.69565217391306</v>
      </c>
      <c r="P20" s="26" t="s">
        <v>54</v>
      </c>
      <c r="Q20" s="23"/>
    </row>
    <row r="21" spans="2:28">
      <c r="B21" s="20">
        <f t="shared" si="0"/>
        <v>42856</v>
      </c>
      <c r="C21" s="21">
        <v>209.20833333333334</v>
      </c>
      <c r="D21" s="22" t="s">
        <v>58</v>
      </c>
      <c r="E21" s="21">
        <v>202.625</v>
      </c>
      <c r="F21" s="22" t="s">
        <v>58</v>
      </c>
      <c r="G21" s="21" t="s">
        <v>53</v>
      </c>
      <c r="H21" s="22" t="s">
        <v>55</v>
      </c>
      <c r="I21" s="21">
        <v>204.21428571428572</v>
      </c>
      <c r="J21" s="22" t="s">
        <v>54</v>
      </c>
      <c r="K21" s="21">
        <v>249.94736842105263</v>
      </c>
      <c r="L21" s="22" t="s">
        <v>54</v>
      </c>
      <c r="M21" s="21">
        <v>345.44444444444446</v>
      </c>
      <c r="N21" s="22" t="s">
        <v>54</v>
      </c>
      <c r="O21" s="21">
        <v>267.8235294117647</v>
      </c>
      <c r="P21" s="22" t="s">
        <v>54</v>
      </c>
      <c r="Q21" s="23"/>
    </row>
    <row r="22" spans="2:28">
      <c r="B22" s="24">
        <f t="shared" si="0"/>
        <v>42887</v>
      </c>
      <c r="C22" s="25">
        <v>186.07466666666667</v>
      </c>
      <c r="D22" s="26" t="s">
        <v>54</v>
      </c>
      <c r="E22" s="25">
        <v>180.84782608695653</v>
      </c>
      <c r="F22" s="26" t="s">
        <v>54</v>
      </c>
      <c r="G22" s="25" t="s">
        <v>53</v>
      </c>
      <c r="H22" s="26" t="s">
        <v>55</v>
      </c>
      <c r="I22" s="25">
        <v>155.8305</v>
      </c>
      <c r="J22" s="26" t="s">
        <v>54</v>
      </c>
      <c r="K22" s="25">
        <v>249.80357142857142</v>
      </c>
      <c r="L22" s="26" t="s">
        <v>54</v>
      </c>
      <c r="M22" s="25">
        <v>342.4708</v>
      </c>
      <c r="N22" s="26" t="s">
        <v>54</v>
      </c>
      <c r="O22" s="25">
        <v>266.375</v>
      </c>
      <c r="P22" s="26" t="s">
        <v>54</v>
      </c>
      <c r="Q22" s="27"/>
    </row>
    <row r="23" spans="2:28" s="28" customFormat="1">
      <c r="B23" s="20">
        <f t="shared" si="0"/>
        <v>42917</v>
      </c>
      <c r="C23" s="21">
        <v>192.68304347826091</v>
      </c>
      <c r="D23" s="22" t="s">
        <v>54</v>
      </c>
      <c r="E23" s="21">
        <v>184.86222222222221</v>
      </c>
      <c r="F23" s="22" t="s">
        <v>54</v>
      </c>
      <c r="G23" s="21" t="s">
        <v>53</v>
      </c>
      <c r="H23" s="22" t="s">
        <v>55</v>
      </c>
      <c r="I23" s="21">
        <v>155.5625</v>
      </c>
      <c r="J23" s="22" t="s">
        <v>54</v>
      </c>
      <c r="K23" s="21">
        <v>249.77083333333334</v>
      </c>
      <c r="L23" s="22" t="s">
        <v>54</v>
      </c>
      <c r="M23" s="21">
        <v>334.286</v>
      </c>
      <c r="N23" s="22" t="s">
        <v>54</v>
      </c>
      <c r="O23" s="21">
        <v>266.13043478260869</v>
      </c>
      <c r="P23" s="22" t="s">
        <v>54</v>
      </c>
      <c r="Q23" s="27"/>
    </row>
    <row r="24" spans="2:28" s="31" customFormat="1">
      <c r="B24" s="24">
        <f t="shared" si="0"/>
        <v>42948</v>
      </c>
      <c r="C24" s="25">
        <v>198.02599999999998</v>
      </c>
      <c r="D24" s="26" t="s">
        <v>54</v>
      </c>
      <c r="E24" s="25">
        <v>192.71428571428572</v>
      </c>
      <c r="F24" s="26" t="s">
        <v>54</v>
      </c>
      <c r="G24" s="25" t="s">
        <v>53</v>
      </c>
      <c r="H24" s="26" t="s">
        <v>55</v>
      </c>
      <c r="I24" s="25">
        <v>157.70588235294119</v>
      </c>
      <c r="J24" s="26" t="s">
        <v>54</v>
      </c>
      <c r="K24" s="25">
        <v>250.89399999999998</v>
      </c>
      <c r="L24" s="26" t="s">
        <v>54</v>
      </c>
      <c r="M24" s="25">
        <v>330.21733333333333</v>
      </c>
      <c r="N24" s="26" t="s">
        <v>54</v>
      </c>
      <c r="O24" s="25">
        <v>264.39620689655169</v>
      </c>
      <c r="P24" s="26" t="s">
        <v>54</v>
      </c>
      <c r="Q24" s="27"/>
      <c r="R24" s="29"/>
      <c r="S24" s="30"/>
      <c r="T24" s="29"/>
      <c r="U24" s="30"/>
      <c r="V24" s="29"/>
      <c r="W24" s="30"/>
      <c r="X24" s="29"/>
      <c r="Y24" s="30"/>
      <c r="Z24" s="29"/>
      <c r="AA24" s="30"/>
      <c r="AB24" s="29"/>
    </row>
    <row r="25" spans="2:28" s="31" customFormat="1">
      <c r="B25" s="20">
        <f t="shared" si="0"/>
        <v>42979</v>
      </c>
      <c r="C25" s="21">
        <v>211.43772727272727</v>
      </c>
      <c r="D25" s="22" t="s">
        <v>54</v>
      </c>
      <c r="E25" s="21">
        <v>212.655</v>
      </c>
      <c r="F25" s="22" t="s">
        <v>54</v>
      </c>
      <c r="G25" s="21" t="s">
        <v>53</v>
      </c>
      <c r="H25" s="22" t="s">
        <v>55</v>
      </c>
      <c r="I25" s="21">
        <v>157.84615384615384</v>
      </c>
      <c r="J25" s="22" t="s">
        <v>54</v>
      </c>
      <c r="K25" s="21">
        <v>257.55714285714282</v>
      </c>
      <c r="L25" s="22" t="s">
        <v>54</v>
      </c>
      <c r="M25" s="21">
        <v>330.94736842105266</v>
      </c>
      <c r="N25" s="22" t="s">
        <v>54</v>
      </c>
      <c r="O25" s="21">
        <v>265.61363636363637</v>
      </c>
      <c r="P25" s="22" t="s">
        <v>54</v>
      </c>
      <c r="Q25" s="27"/>
      <c r="R25" s="32"/>
      <c r="S25" s="33"/>
      <c r="T25" s="32"/>
      <c r="U25" s="33"/>
      <c r="V25" s="32"/>
      <c r="W25" s="33"/>
      <c r="X25" s="32"/>
      <c r="Y25" s="33"/>
      <c r="Z25" s="32"/>
      <c r="AA25" s="33"/>
      <c r="AB25" s="32"/>
    </row>
    <row r="26" spans="2:28" s="31" customFormat="1">
      <c r="B26" s="24">
        <f t="shared" si="0"/>
        <v>43009</v>
      </c>
      <c r="C26" s="25">
        <v>224.10058823529411</v>
      </c>
      <c r="D26" s="26" t="s">
        <v>54</v>
      </c>
      <c r="E26" s="25">
        <v>224.25</v>
      </c>
      <c r="F26" s="26" t="s">
        <v>54</v>
      </c>
      <c r="G26" s="25" t="s">
        <v>53</v>
      </c>
      <c r="H26" s="26" t="s">
        <v>55</v>
      </c>
      <c r="I26" s="25">
        <v>157.33333333333334</v>
      </c>
      <c r="J26" s="26" t="s">
        <v>54</v>
      </c>
      <c r="K26" s="25">
        <v>259.5</v>
      </c>
      <c r="L26" s="26" t="s">
        <v>54</v>
      </c>
      <c r="M26" s="25">
        <v>335.16666666666669</v>
      </c>
      <c r="N26" s="26" t="s">
        <v>54</v>
      </c>
      <c r="O26" s="25">
        <v>264.82045454545454</v>
      </c>
      <c r="P26" s="26" t="s">
        <v>54</v>
      </c>
      <c r="Q26" s="27"/>
      <c r="R26" s="32"/>
      <c r="S26" s="33"/>
      <c r="T26" s="32"/>
      <c r="U26" s="33"/>
      <c r="V26" s="32"/>
      <c r="W26" s="33"/>
      <c r="X26" s="32"/>
      <c r="Y26" s="33"/>
      <c r="Z26" s="32"/>
      <c r="AA26" s="33"/>
      <c r="AB26" s="32"/>
    </row>
    <row r="27" spans="2:28" s="31" customFormat="1">
      <c r="B27" s="20">
        <f t="shared" si="0"/>
        <v>43040</v>
      </c>
      <c r="C27" s="21">
        <v>236.37074074074076</v>
      </c>
      <c r="D27" s="22" t="s">
        <v>54</v>
      </c>
      <c r="E27" s="21">
        <v>229.38434782608695</v>
      </c>
      <c r="F27" s="22" t="s">
        <v>54</v>
      </c>
      <c r="G27" s="21" t="s">
        <v>53</v>
      </c>
      <c r="H27" s="22" t="s">
        <v>55</v>
      </c>
      <c r="I27" s="21">
        <v>194.1875</v>
      </c>
      <c r="J27" s="22" t="s">
        <v>59</v>
      </c>
      <c r="K27" s="21">
        <v>261.93266666666665</v>
      </c>
      <c r="L27" s="22" t="s">
        <v>54</v>
      </c>
      <c r="M27" s="21">
        <v>354.90384615384613</v>
      </c>
      <c r="N27" s="22" t="s">
        <v>56</v>
      </c>
      <c r="O27" s="21">
        <v>278.45862068965516</v>
      </c>
      <c r="P27" s="22" t="s">
        <v>56</v>
      </c>
      <c r="Q27" s="27"/>
      <c r="R27" s="32"/>
      <c r="S27" s="33"/>
      <c r="T27" s="32"/>
      <c r="U27" s="33"/>
      <c r="V27" s="32"/>
      <c r="W27" s="33"/>
      <c r="X27" s="32"/>
      <c r="Y27" s="33"/>
      <c r="Z27" s="32"/>
      <c r="AA27" s="33"/>
      <c r="AB27" s="32"/>
    </row>
    <row r="28" spans="2:28" s="31" customFormat="1">
      <c r="B28" s="24">
        <f t="shared" si="0"/>
        <v>43070</v>
      </c>
      <c r="C28" s="25">
        <v>246.08850000000001</v>
      </c>
      <c r="D28" s="26" t="s">
        <v>54</v>
      </c>
      <c r="E28" s="25" t="s">
        <v>53</v>
      </c>
      <c r="F28" s="26" t="s">
        <v>55</v>
      </c>
      <c r="G28" s="25" t="s">
        <v>53</v>
      </c>
      <c r="H28" s="26" t="s">
        <v>55</v>
      </c>
      <c r="I28" s="25" t="s">
        <v>53</v>
      </c>
      <c r="J28" s="26" t="s">
        <v>55</v>
      </c>
      <c r="K28" s="25">
        <v>263.70809523809521</v>
      </c>
      <c r="L28" s="26" t="s">
        <v>54</v>
      </c>
      <c r="M28" s="25">
        <v>371.10526315789474</v>
      </c>
      <c r="N28" s="26" t="s">
        <v>54</v>
      </c>
      <c r="O28" s="25">
        <v>287.41700000000003</v>
      </c>
      <c r="P28" s="26" t="s">
        <v>54</v>
      </c>
      <c r="Q28" s="27"/>
      <c r="R28" s="32"/>
      <c r="S28" s="33"/>
      <c r="T28" s="32"/>
      <c r="U28" s="33"/>
      <c r="V28" s="32"/>
      <c r="W28" s="33"/>
      <c r="X28" s="32"/>
      <c r="Y28" s="33"/>
      <c r="Z28" s="32"/>
      <c r="AA28" s="33"/>
      <c r="AB28" s="32"/>
    </row>
    <row r="29" spans="2:28" s="31" customFormat="1">
      <c r="B29" s="20">
        <f t="shared" si="0"/>
        <v>43101</v>
      </c>
      <c r="C29" s="21">
        <v>243.03039999999999</v>
      </c>
      <c r="D29" s="22" t="s">
        <v>54</v>
      </c>
      <c r="E29" s="21">
        <v>233.40909090909091</v>
      </c>
      <c r="F29" s="22" t="s">
        <v>54</v>
      </c>
      <c r="G29" s="21" t="s">
        <v>53</v>
      </c>
      <c r="H29" s="22" t="s">
        <v>55</v>
      </c>
      <c r="I29" s="21">
        <v>214</v>
      </c>
      <c r="J29" s="22" t="s">
        <v>54</v>
      </c>
      <c r="K29" s="21">
        <v>260.42439999999999</v>
      </c>
      <c r="L29" s="22" t="s">
        <v>54</v>
      </c>
      <c r="M29" s="21">
        <v>364.04347826086956</v>
      </c>
      <c r="N29" s="22" t="s">
        <v>54</v>
      </c>
      <c r="O29" s="21">
        <v>284.65480000000002</v>
      </c>
      <c r="P29" s="22" t="s">
        <v>54</v>
      </c>
      <c r="Q29" s="27"/>
      <c r="R29" s="32"/>
      <c r="S29" s="33"/>
      <c r="T29" s="32"/>
      <c r="U29" s="33"/>
      <c r="V29" s="32"/>
      <c r="W29" s="33"/>
      <c r="X29" s="32"/>
      <c r="Y29" s="33"/>
      <c r="Z29" s="32"/>
      <c r="AA29" s="33"/>
      <c r="AB29" s="32"/>
    </row>
    <row r="30" spans="2:28" s="31" customFormat="1">
      <c r="B30" s="24">
        <f t="shared" si="0"/>
        <v>43132</v>
      </c>
      <c r="C30" s="25">
        <v>242.74666666666667</v>
      </c>
      <c r="D30" s="26" t="s">
        <v>54</v>
      </c>
      <c r="E30" s="25">
        <v>232.7883333333333</v>
      </c>
      <c r="F30" s="26" t="s">
        <v>54</v>
      </c>
      <c r="G30" s="25">
        <v>251.91</v>
      </c>
      <c r="H30" s="26" t="s">
        <v>54</v>
      </c>
      <c r="I30" s="25">
        <v>214</v>
      </c>
      <c r="J30" s="26" t="s">
        <v>54</v>
      </c>
      <c r="K30" s="25">
        <v>259.53086956521742</v>
      </c>
      <c r="L30" s="26" t="s">
        <v>54</v>
      </c>
      <c r="M30" s="25">
        <v>364</v>
      </c>
      <c r="N30" s="26" t="s">
        <v>54</v>
      </c>
      <c r="O30" s="25">
        <v>284.61478260869563</v>
      </c>
      <c r="P30" s="26" t="s">
        <v>54</v>
      </c>
      <c r="Q30" s="27"/>
      <c r="R30" s="32"/>
      <c r="S30" s="33"/>
      <c r="T30" s="32"/>
      <c r="U30" s="33"/>
      <c r="V30" s="32"/>
      <c r="W30" s="33"/>
      <c r="X30" s="32"/>
      <c r="Y30" s="33"/>
      <c r="Z30" s="32"/>
      <c r="AA30" s="33"/>
      <c r="AB30" s="32"/>
    </row>
    <row r="31" spans="2:28" s="31" customFormat="1">
      <c r="B31" s="20">
        <f t="shared" si="0"/>
        <v>43160</v>
      </c>
      <c r="C31" s="21">
        <v>242.24166666666667</v>
      </c>
      <c r="D31" s="22" t="s">
        <v>54</v>
      </c>
      <c r="E31" s="21">
        <v>232.19541666666669</v>
      </c>
      <c r="F31" s="22" t="s">
        <v>54</v>
      </c>
      <c r="G31" s="21">
        <v>252.65909090909091</v>
      </c>
      <c r="H31" s="22" t="s">
        <v>54</v>
      </c>
      <c r="I31" s="21">
        <v>214</v>
      </c>
      <c r="J31" s="22" t="s">
        <v>54</v>
      </c>
      <c r="K31" s="21">
        <v>263.31695652173914</v>
      </c>
      <c r="L31" s="22" t="s">
        <v>54</v>
      </c>
      <c r="M31" s="21">
        <v>367.93181818181819</v>
      </c>
      <c r="N31" s="22" t="s">
        <v>54</v>
      </c>
      <c r="O31" s="21">
        <v>287.33130434782606</v>
      </c>
      <c r="P31" s="22" t="s">
        <v>54</v>
      </c>
      <c r="Q31" s="27"/>
      <c r="R31" s="32"/>
      <c r="S31" s="33"/>
      <c r="T31" s="32"/>
      <c r="U31" s="33"/>
      <c r="V31" s="32"/>
      <c r="W31" s="33"/>
      <c r="X31" s="32"/>
      <c r="Y31" s="33"/>
      <c r="Z31" s="32"/>
      <c r="AA31" s="33"/>
      <c r="AB31" s="32"/>
    </row>
    <row r="32" spans="2:28" s="31" customFormat="1">
      <c r="B32" s="24">
        <f t="shared" si="0"/>
        <v>43191</v>
      </c>
      <c r="C32" s="25">
        <v>240.0879166666667</v>
      </c>
      <c r="D32" s="26" t="s">
        <v>54</v>
      </c>
      <c r="E32" s="25">
        <v>225.73526315789471</v>
      </c>
      <c r="F32" s="26" t="s">
        <v>54</v>
      </c>
      <c r="G32" s="25">
        <v>250.25</v>
      </c>
      <c r="H32" s="26" t="s">
        <v>54</v>
      </c>
      <c r="I32" s="25">
        <v>214.66666666666666</v>
      </c>
      <c r="J32" s="26" t="s">
        <v>54</v>
      </c>
      <c r="K32" s="25">
        <v>263.32086956521738</v>
      </c>
      <c r="L32" s="26" t="s">
        <v>54</v>
      </c>
      <c r="M32" s="25">
        <v>368.6</v>
      </c>
      <c r="N32" s="26" t="s">
        <v>54</v>
      </c>
      <c r="O32" s="25">
        <v>289.61904761904759</v>
      </c>
      <c r="P32" s="26" t="s">
        <v>54</v>
      </c>
      <c r="Q32" s="27"/>
      <c r="R32" s="32"/>
      <c r="S32" s="33"/>
      <c r="T32" s="32"/>
      <c r="U32" s="33"/>
      <c r="V32" s="32"/>
      <c r="W32" s="33"/>
      <c r="X32" s="32"/>
      <c r="Y32" s="33"/>
      <c r="Z32" s="32"/>
      <c r="AA32" s="33"/>
      <c r="AB32" s="32"/>
    </row>
    <row r="33" spans="2:28" s="31" customFormat="1">
      <c r="B33" s="20">
        <f t="shared" si="0"/>
        <v>43221</v>
      </c>
      <c r="C33" s="21">
        <v>227.8</v>
      </c>
      <c r="D33" s="22" t="s">
        <v>54</v>
      </c>
      <c r="E33" s="21">
        <v>213.56</v>
      </c>
      <c r="F33" s="22" t="s">
        <v>54</v>
      </c>
      <c r="G33" s="21">
        <v>244.32</v>
      </c>
      <c r="H33" s="22" t="s">
        <v>54</v>
      </c>
      <c r="I33" s="21">
        <v>212.66666666666666</v>
      </c>
      <c r="J33" s="22" t="s">
        <v>54</v>
      </c>
      <c r="K33" s="21">
        <v>264.39999999999998</v>
      </c>
      <c r="L33" s="22" t="s">
        <v>54</v>
      </c>
      <c r="M33" s="21">
        <v>374.72</v>
      </c>
      <c r="N33" s="22" t="s">
        <v>54</v>
      </c>
      <c r="O33" s="21">
        <v>292.60000000000002</v>
      </c>
      <c r="P33" s="22" t="s">
        <v>54</v>
      </c>
      <c r="Q33" s="27"/>
      <c r="R33" s="32"/>
      <c r="S33" s="33"/>
      <c r="T33" s="32"/>
      <c r="U33" s="33"/>
      <c r="V33" s="32"/>
      <c r="W33" s="33"/>
      <c r="X33" s="32"/>
      <c r="Y33" s="33"/>
      <c r="Z33" s="32"/>
      <c r="AA33" s="33"/>
      <c r="AB33" s="32"/>
    </row>
    <row r="34" spans="2:28" s="31" customFormat="1">
      <c r="B34" s="24">
        <f t="shared" si="0"/>
        <v>43252</v>
      </c>
      <c r="C34" s="25">
        <v>226.55</v>
      </c>
      <c r="D34" s="26" t="s">
        <v>56</v>
      </c>
      <c r="E34" s="25">
        <v>214.83333333333334</v>
      </c>
      <c r="F34" s="26" t="s">
        <v>54</v>
      </c>
      <c r="G34" s="25">
        <v>266.33333333333331</v>
      </c>
      <c r="H34" s="26" t="s">
        <v>56</v>
      </c>
      <c r="I34" s="25">
        <v>204.61538461538461</v>
      </c>
      <c r="J34" s="26" t="s">
        <v>57</v>
      </c>
      <c r="K34" s="25">
        <v>269.35000000000002</v>
      </c>
      <c r="L34" s="26" t="s">
        <v>54</v>
      </c>
      <c r="M34" s="25">
        <v>393.15</v>
      </c>
      <c r="N34" s="26" t="s">
        <v>54</v>
      </c>
      <c r="O34" s="25">
        <v>311.05</v>
      </c>
      <c r="P34" s="26" t="s">
        <v>54</v>
      </c>
      <c r="Q34" s="27"/>
      <c r="R34" s="32"/>
      <c r="S34" s="33"/>
      <c r="T34" s="32"/>
      <c r="U34" s="33"/>
      <c r="V34" s="32"/>
      <c r="W34" s="33"/>
      <c r="X34" s="32"/>
      <c r="Y34" s="33"/>
      <c r="Z34" s="32"/>
      <c r="AA34" s="33"/>
      <c r="AB34" s="32"/>
    </row>
    <row r="35" spans="2:28" s="31" customFormat="1">
      <c r="B35" s="20">
        <f t="shared" si="0"/>
        <v>43282</v>
      </c>
      <c r="C35" s="21">
        <v>242.65</v>
      </c>
      <c r="D35" s="22" t="s">
        <v>54</v>
      </c>
      <c r="E35" s="21">
        <v>232.33333333333334</v>
      </c>
      <c r="F35" s="22" t="s">
        <v>54</v>
      </c>
      <c r="G35" s="21">
        <v>281.91666666666669</v>
      </c>
      <c r="H35" s="22" t="s">
        <v>54</v>
      </c>
      <c r="I35" s="21">
        <v>202.35714285714286</v>
      </c>
      <c r="J35" s="22" t="s">
        <v>56</v>
      </c>
      <c r="K35" s="21">
        <v>276.52941176470586</v>
      </c>
      <c r="L35" s="22" t="s">
        <v>54</v>
      </c>
      <c r="M35" s="21">
        <v>405.64705882352939</v>
      </c>
      <c r="N35" s="22" t="s">
        <v>54</v>
      </c>
      <c r="O35" s="21">
        <v>324.5263157894737</v>
      </c>
      <c r="P35" s="22" t="s">
        <v>54</v>
      </c>
      <c r="Q35" s="27"/>
      <c r="R35" s="32"/>
      <c r="S35" s="33"/>
      <c r="T35" s="32"/>
      <c r="U35" s="33"/>
      <c r="V35" s="32"/>
      <c r="W35" s="33"/>
      <c r="X35" s="32"/>
      <c r="Y35" s="33"/>
      <c r="Z35" s="32"/>
      <c r="AA35" s="33"/>
      <c r="AB35" s="32"/>
    </row>
    <row r="36" spans="2:28" s="31" customFormat="1">
      <c r="B36" s="24">
        <f t="shared" si="0"/>
        <v>43313</v>
      </c>
      <c r="C36" s="25">
        <v>259.62499999999994</v>
      </c>
      <c r="D36" s="26" t="s">
        <v>56</v>
      </c>
      <c r="E36" s="25">
        <v>245.35038461538463</v>
      </c>
      <c r="F36" s="26" t="s">
        <v>56</v>
      </c>
      <c r="G36" s="25">
        <v>284.86296296296297</v>
      </c>
      <c r="H36" s="26" t="s">
        <v>56</v>
      </c>
      <c r="I36" s="25">
        <v>207.57142857142858</v>
      </c>
      <c r="J36" s="26" t="s">
        <v>54</v>
      </c>
      <c r="K36" s="25">
        <v>269.57758620689651</v>
      </c>
      <c r="L36" s="26" t="s">
        <v>54</v>
      </c>
      <c r="M36" s="25">
        <v>404.98214285714283</v>
      </c>
      <c r="N36" s="26" t="s">
        <v>54</v>
      </c>
      <c r="O36" s="25">
        <v>329.08586206896553</v>
      </c>
      <c r="P36" s="26" t="s">
        <v>54</v>
      </c>
      <c r="Q36" s="27"/>
      <c r="R36" s="32"/>
      <c r="S36" s="33"/>
      <c r="T36" s="32"/>
      <c r="U36" s="33"/>
      <c r="V36" s="32"/>
      <c r="W36" s="33"/>
      <c r="X36" s="32"/>
      <c r="Y36" s="33"/>
      <c r="Z36" s="32"/>
      <c r="AA36" s="33"/>
      <c r="AB36" s="32"/>
    </row>
    <row r="37" spans="2:28" s="31" customFormat="1">
      <c r="B37" s="20">
        <f t="shared" si="0"/>
        <v>43344</v>
      </c>
      <c r="C37" s="21">
        <v>275.60000000000002</v>
      </c>
      <c r="D37" s="22" t="s">
        <v>54</v>
      </c>
      <c r="E37" s="21">
        <v>260.88235294117646</v>
      </c>
      <c r="F37" s="22" t="s">
        <v>54</v>
      </c>
      <c r="G37" s="21">
        <v>296.84210526315792</v>
      </c>
      <c r="H37" s="22" t="s">
        <v>54</v>
      </c>
      <c r="I37" s="21">
        <v>220</v>
      </c>
      <c r="J37" s="22" t="s">
        <v>54</v>
      </c>
      <c r="K37" s="21">
        <v>271.25</v>
      </c>
      <c r="L37" s="22" t="s">
        <v>54</v>
      </c>
      <c r="M37" s="21">
        <v>405.95</v>
      </c>
      <c r="N37" s="22" t="s">
        <v>54</v>
      </c>
      <c r="O37" s="21">
        <v>335.1</v>
      </c>
      <c r="P37" s="22" t="s">
        <v>54</v>
      </c>
      <c r="Q37" s="27"/>
      <c r="R37" s="32"/>
      <c r="S37" s="33"/>
      <c r="T37" s="32"/>
      <c r="U37" s="33"/>
      <c r="V37" s="32"/>
      <c r="W37" s="33"/>
      <c r="X37" s="32"/>
      <c r="Y37" s="33"/>
      <c r="Z37" s="32"/>
      <c r="AA37" s="33"/>
      <c r="AB37" s="32"/>
    </row>
    <row r="38" spans="2:28" s="31" customFormat="1">
      <c r="B38" s="24">
        <f t="shared" si="0"/>
        <v>43374</v>
      </c>
      <c r="C38" s="25">
        <v>283.31261704444807</v>
      </c>
      <c r="D38" s="26" t="s">
        <v>54</v>
      </c>
      <c r="E38" s="25">
        <v>271.06705461737408</v>
      </c>
      <c r="F38" s="26" t="s">
        <v>54</v>
      </c>
      <c r="G38" s="25">
        <v>305.18237547892716</v>
      </c>
      <c r="H38" s="26" t="s">
        <v>54</v>
      </c>
      <c r="I38" s="25" t="s">
        <v>53</v>
      </c>
      <c r="J38" s="26" t="s">
        <v>55</v>
      </c>
      <c r="K38" s="25">
        <v>273.09953388026639</v>
      </c>
      <c r="L38" s="26" t="s">
        <v>54</v>
      </c>
      <c r="M38" s="25">
        <v>409.44</v>
      </c>
      <c r="N38" s="26" t="s">
        <v>54</v>
      </c>
      <c r="O38" s="25">
        <v>338.23483057525613</v>
      </c>
      <c r="P38" s="26" t="s">
        <v>54</v>
      </c>
      <c r="Q38" s="27"/>
      <c r="R38" s="32"/>
      <c r="S38" s="33"/>
      <c r="T38" s="32"/>
      <c r="U38" s="33"/>
      <c r="V38" s="32"/>
      <c r="W38" s="33"/>
      <c r="X38" s="32"/>
      <c r="Y38" s="33"/>
      <c r="Z38" s="32"/>
      <c r="AA38" s="33"/>
      <c r="AB38" s="32"/>
    </row>
    <row r="39" spans="2:28" s="31" customFormat="1">
      <c r="B39" s="20">
        <f t="shared" si="0"/>
        <v>43405</v>
      </c>
      <c r="C39" s="21">
        <v>292.8844338549639</v>
      </c>
      <c r="D39" s="22" t="s">
        <v>54</v>
      </c>
      <c r="E39" s="21">
        <v>274.15789473684208</v>
      </c>
      <c r="F39" s="22" t="s">
        <v>54</v>
      </c>
      <c r="G39" s="21">
        <v>298.37102382011915</v>
      </c>
      <c r="H39" s="22" t="s">
        <v>54</v>
      </c>
      <c r="I39" s="21">
        <v>247.91666666666666</v>
      </c>
      <c r="J39" s="22" t="s">
        <v>56</v>
      </c>
      <c r="K39" s="21">
        <v>273.09194673430568</v>
      </c>
      <c r="L39" s="22" t="s">
        <v>54</v>
      </c>
      <c r="M39" s="21">
        <v>409.70588235294116</v>
      </c>
      <c r="N39" s="22" t="s">
        <v>54</v>
      </c>
      <c r="O39" s="21">
        <v>337.47150259067359</v>
      </c>
      <c r="P39" s="22" t="s">
        <v>54</v>
      </c>
      <c r="Q39" s="27"/>
      <c r="R39" s="32"/>
      <c r="S39" s="33"/>
      <c r="T39" s="32"/>
      <c r="U39" s="33"/>
      <c r="V39" s="32"/>
      <c r="W39" s="33"/>
      <c r="X39" s="32"/>
      <c r="Y39" s="33"/>
      <c r="Z39" s="32"/>
      <c r="AA39" s="33"/>
      <c r="AB39" s="32"/>
    </row>
    <row r="40" spans="2:28" s="31" customFormat="1">
      <c r="B40" s="24">
        <f t="shared" si="0"/>
        <v>43435</v>
      </c>
      <c r="C40" s="25">
        <v>291.90183936124527</v>
      </c>
      <c r="D40" s="26" t="s">
        <v>54</v>
      </c>
      <c r="E40" s="25">
        <v>273.63143004115227</v>
      </c>
      <c r="F40" s="26" t="s">
        <v>54</v>
      </c>
      <c r="G40" s="25">
        <v>293.99786457200645</v>
      </c>
      <c r="H40" s="26" t="s">
        <v>54</v>
      </c>
      <c r="I40" s="25">
        <v>251.66666666666666</v>
      </c>
      <c r="J40" s="26" t="s">
        <v>54</v>
      </c>
      <c r="K40" s="25">
        <v>273.67435818371831</v>
      </c>
      <c r="L40" s="26" t="s">
        <v>54</v>
      </c>
      <c r="M40" s="25">
        <v>409.1764705882353</v>
      </c>
      <c r="N40" s="26" t="s">
        <v>54</v>
      </c>
      <c r="O40" s="25">
        <v>337.38832951945079</v>
      </c>
      <c r="P40" s="26" t="s">
        <v>54</v>
      </c>
      <c r="Q40" s="27"/>
      <c r="R40" s="32"/>
      <c r="S40" s="33"/>
      <c r="T40" s="32"/>
      <c r="U40" s="33"/>
      <c r="V40" s="32"/>
      <c r="W40" s="33"/>
      <c r="X40" s="32"/>
      <c r="Y40" s="33"/>
      <c r="Z40" s="32"/>
      <c r="AA40" s="33"/>
      <c r="AB40" s="32"/>
    </row>
    <row r="41" spans="2:28" s="31" customFormat="1">
      <c r="B41" s="20">
        <f t="shared" si="0"/>
        <v>43466</v>
      </c>
      <c r="C41" s="21">
        <v>277.83147747371771</v>
      </c>
      <c r="D41" s="22" t="s">
        <v>54</v>
      </c>
      <c r="E41" s="21">
        <v>271.66663582531459</v>
      </c>
      <c r="F41" s="22" t="s">
        <v>54</v>
      </c>
      <c r="G41" s="21">
        <v>285.27258693865008</v>
      </c>
      <c r="H41" s="22" t="s">
        <v>54</v>
      </c>
      <c r="I41" s="21">
        <v>247.5</v>
      </c>
      <c r="J41" s="22" t="s">
        <v>54</v>
      </c>
      <c r="K41" s="21">
        <v>279.05236520888747</v>
      </c>
      <c r="L41" s="22" t="s">
        <v>54</v>
      </c>
      <c r="M41" s="21">
        <v>408.88</v>
      </c>
      <c r="N41" s="22" t="s">
        <v>54</v>
      </c>
      <c r="O41" s="21">
        <v>336.62593171394599</v>
      </c>
      <c r="P41" s="22" t="s">
        <v>54</v>
      </c>
      <c r="Q41" s="27"/>
      <c r="R41" s="32"/>
      <c r="S41" s="33"/>
      <c r="T41" s="32"/>
      <c r="U41" s="33"/>
      <c r="V41" s="32"/>
      <c r="W41" s="33"/>
      <c r="X41" s="32"/>
      <c r="Y41" s="33"/>
      <c r="Z41" s="32"/>
      <c r="AA41" s="33"/>
      <c r="AB41" s="32"/>
    </row>
    <row r="42" spans="2:28" s="31" customFormat="1">
      <c r="B42" s="24">
        <f t="shared" si="0"/>
        <v>43497</v>
      </c>
      <c r="C42" s="25">
        <v>278.08418753217819</v>
      </c>
      <c r="D42" s="26" t="s">
        <v>54</v>
      </c>
      <c r="E42" s="25">
        <v>262.35642006330647</v>
      </c>
      <c r="F42" s="26" t="s">
        <v>54</v>
      </c>
      <c r="G42" s="25">
        <v>273.99011345153804</v>
      </c>
      <c r="H42" s="26" t="s">
        <v>54</v>
      </c>
      <c r="I42" s="25">
        <v>244.875</v>
      </c>
      <c r="J42" s="26" t="s">
        <v>54</v>
      </c>
      <c r="K42" s="25">
        <v>278.67572463768113</v>
      </c>
      <c r="L42" s="26" t="s">
        <v>54</v>
      </c>
      <c r="M42" s="25">
        <v>403.35</v>
      </c>
      <c r="N42" s="26" t="s">
        <v>54</v>
      </c>
      <c r="O42" s="25">
        <v>332.54545454545456</v>
      </c>
      <c r="P42" s="26" t="s">
        <v>54</v>
      </c>
      <c r="Q42" s="27"/>
      <c r="R42" s="32"/>
      <c r="S42" s="33"/>
      <c r="T42" s="32"/>
      <c r="U42" s="33"/>
      <c r="V42" s="32"/>
      <c r="W42" s="33"/>
      <c r="X42" s="32"/>
      <c r="Y42" s="33"/>
      <c r="Z42" s="32"/>
      <c r="AA42" s="33"/>
      <c r="AB42" s="32"/>
    </row>
    <row r="43" spans="2:28" s="31" customFormat="1">
      <c r="B43" s="20">
        <f t="shared" si="0"/>
        <v>43525</v>
      </c>
      <c r="C43" s="21">
        <v>263.9378125030417</v>
      </c>
      <c r="D43" s="22" t="s">
        <v>54</v>
      </c>
      <c r="E43" s="21">
        <v>254.19565217391303</v>
      </c>
      <c r="F43" s="22" t="s">
        <v>54</v>
      </c>
      <c r="G43" s="21">
        <v>261.11240310077523</v>
      </c>
      <c r="H43" s="22" t="s">
        <v>54</v>
      </c>
      <c r="I43" s="21">
        <v>245.1764705882353</v>
      </c>
      <c r="J43" s="22" t="s">
        <v>54</v>
      </c>
      <c r="K43" s="21">
        <v>278.67206695331697</v>
      </c>
      <c r="L43" s="22" t="s">
        <v>54</v>
      </c>
      <c r="M43" s="21">
        <v>398.85634118967459</v>
      </c>
      <c r="N43" s="22" t="s">
        <v>54</v>
      </c>
      <c r="O43" s="21">
        <v>332.1</v>
      </c>
      <c r="P43" s="22" t="s">
        <v>54</v>
      </c>
      <c r="Q43" s="27"/>
      <c r="R43" s="32"/>
      <c r="S43" s="33"/>
      <c r="T43" s="32"/>
      <c r="U43" s="33"/>
      <c r="V43" s="32"/>
      <c r="W43" s="33"/>
      <c r="X43" s="32"/>
      <c r="Y43" s="33"/>
      <c r="Z43" s="32"/>
      <c r="AA43" s="33"/>
      <c r="AB43" s="32"/>
    </row>
    <row r="44" spans="2:28" s="31" customFormat="1">
      <c r="B44" s="24">
        <f t="shared" si="0"/>
        <v>43556</v>
      </c>
      <c r="C44" s="25">
        <v>263.36173034719951</v>
      </c>
      <c r="D44" s="26" t="s">
        <v>54</v>
      </c>
      <c r="E44" s="25">
        <v>251.25545595141543</v>
      </c>
      <c r="F44" s="26" t="s">
        <v>54</v>
      </c>
      <c r="G44" s="25">
        <v>262.13043478260869</v>
      </c>
      <c r="H44" s="26" t="s">
        <v>54</v>
      </c>
      <c r="I44" s="25">
        <v>241.34996481351163</v>
      </c>
      <c r="J44" s="26" t="s">
        <v>54</v>
      </c>
      <c r="K44" s="25">
        <v>278.8</v>
      </c>
      <c r="L44" s="26" t="s">
        <v>54</v>
      </c>
      <c r="M44" s="25">
        <v>393.71428571428572</v>
      </c>
      <c r="N44" s="26" t="s">
        <v>54</v>
      </c>
      <c r="O44" s="25">
        <v>324.62008281573497</v>
      </c>
      <c r="P44" s="26" t="s">
        <v>54</v>
      </c>
      <c r="Q44" s="27"/>
      <c r="R44" s="32"/>
      <c r="S44" s="33"/>
      <c r="T44" s="32"/>
      <c r="U44" s="33"/>
      <c r="V44" s="32"/>
      <c r="W44" s="33"/>
      <c r="X44" s="32"/>
      <c r="Y44" s="33"/>
      <c r="Z44" s="32"/>
      <c r="AA44" s="33"/>
      <c r="AB44" s="32"/>
    </row>
    <row r="45" spans="2:28" s="31" customFormat="1">
      <c r="B45" s="20">
        <f t="shared" si="0"/>
        <v>43586</v>
      </c>
      <c r="C45" s="21">
        <v>263.08560553265545</v>
      </c>
      <c r="D45" s="22" t="s">
        <v>54</v>
      </c>
      <c r="E45" s="21">
        <v>245.34887387387388</v>
      </c>
      <c r="F45" s="22" t="s">
        <v>54</v>
      </c>
      <c r="G45" s="21">
        <v>268.30769230769232</v>
      </c>
      <c r="H45" s="22" t="s">
        <v>54</v>
      </c>
      <c r="I45" s="21">
        <v>243.05555555555554</v>
      </c>
      <c r="J45" s="22" t="s">
        <v>54</v>
      </c>
      <c r="K45" s="21">
        <v>278.68399008966492</v>
      </c>
      <c r="L45" s="22" t="s">
        <v>54</v>
      </c>
      <c r="M45" s="21">
        <v>386.2</v>
      </c>
      <c r="N45" s="22" t="s">
        <v>54</v>
      </c>
      <c r="O45" s="21">
        <v>318.61538461538464</v>
      </c>
      <c r="P45" s="22" t="s">
        <v>54</v>
      </c>
      <c r="Q45" s="27"/>
      <c r="R45" s="32"/>
      <c r="S45" s="33"/>
      <c r="T45" s="32"/>
      <c r="U45" s="33"/>
      <c r="V45" s="32"/>
      <c r="W45" s="33"/>
      <c r="X45" s="32"/>
      <c r="Y45" s="33"/>
      <c r="Z45" s="32"/>
      <c r="AA45" s="33"/>
      <c r="AB45" s="32"/>
    </row>
    <row r="46" spans="2:28" s="31" customFormat="1">
      <c r="B46" s="24">
        <f t="shared" si="0"/>
        <v>43617</v>
      </c>
      <c r="C46" s="25">
        <v>258.10000000000002</v>
      </c>
      <c r="D46" s="26" t="s">
        <v>54</v>
      </c>
      <c r="E46" s="25">
        <v>244.94736842105263</v>
      </c>
      <c r="F46" s="26" t="s">
        <v>54</v>
      </c>
      <c r="G46" s="25">
        <v>279.95</v>
      </c>
      <c r="H46" s="26" t="s">
        <v>54</v>
      </c>
      <c r="I46" s="25">
        <v>241.92307692307693</v>
      </c>
      <c r="J46" s="26" t="s">
        <v>54</v>
      </c>
      <c r="K46" s="25">
        <v>278.8</v>
      </c>
      <c r="L46" s="26" t="s">
        <v>54</v>
      </c>
      <c r="M46" s="25">
        <v>375.9</v>
      </c>
      <c r="N46" s="26" t="s">
        <v>54</v>
      </c>
      <c r="O46" s="25">
        <v>311.2</v>
      </c>
      <c r="P46" s="26" t="s">
        <v>54</v>
      </c>
      <c r="Q46" s="27"/>
      <c r="R46" s="32"/>
      <c r="S46" s="33"/>
      <c r="T46" s="32"/>
      <c r="U46" s="33"/>
      <c r="V46" s="32"/>
      <c r="W46" s="33"/>
      <c r="X46" s="32"/>
      <c r="Y46" s="33"/>
      <c r="Z46" s="32"/>
      <c r="AA46" s="33"/>
      <c r="AB46" s="32"/>
    </row>
    <row r="47" spans="2:28" s="31" customFormat="1" ht="13.8">
      <c r="B47" s="34"/>
      <c r="C47" s="35"/>
      <c r="D47" s="35"/>
      <c r="E47" s="35"/>
      <c r="F47" s="35"/>
      <c r="G47" s="35"/>
      <c r="H47" s="35"/>
      <c r="I47" s="35"/>
      <c r="J47" s="35"/>
      <c r="K47" s="35"/>
      <c r="L47" s="35"/>
      <c r="M47" s="35"/>
      <c r="N47" s="35"/>
      <c r="O47" s="35"/>
      <c r="P47" s="35"/>
      <c r="Q47" s="36"/>
      <c r="R47" s="35"/>
      <c r="S47" s="36"/>
      <c r="T47" s="35"/>
      <c r="U47" s="36"/>
      <c r="V47" s="35"/>
      <c r="W47" s="36"/>
      <c r="X47" s="35"/>
      <c r="Y47" s="36"/>
      <c r="Z47" s="35"/>
      <c r="AA47" s="36"/>
      <c r="AB47" s="35"/>
    </row>
    <row r="48" spans="2:28" s="38" customFormat="1" ht="13.8">
      <c r="B48" s="37" t="s">
        <v>22</v>
      </c>
    </row>
    <row r="49" spans="2:222" s="38" customFormat="1" ht="6.6" customHeight="1">
      <c r="B49" s="39"/>
    </row>
    <row r="50" spans="2:222" s="38" customFormat="1" ht="13.8">
      <c r="B50" s="40" t="s">
        <v>23</v>
      </c>
    </row>
    <row r="51" spans="2:222" s="18" customFormat="1" ht="6.6" customHeight="1"/>
    <row r="52" spans="2:222" s="18" customFormat="1" ht="13.95" customHeight="1">
      <c r="B52" s="40" t="s">
        <v>24</v>
      </c>
    </row>
    <row r="53" spans="2:222" s="54" customFormat="1" ht="13.5" customHeight="1" thickBot="1">
      <c r="B53" s="41"/>
      <c r="C53" s="42"/>
      <c r="D53" s="43"/>
      <c r="E53" s="44"/>
      <c r="F53" s="43"/>
      <c r="G53" s="43"/>
      <c r="H53" s="43"/>
      <c r="I53" s="43"/>
      <c r="J53" s="45"/>
      <c r="K53" s="45"/>
      <c r="L53" s="45"/>
      <c r="M53" s="45"/>
      <c r="N53" s="45"/>
      <c r="O53" s="45"/>
      <c r="P53" s="45"/>
      <c r="Q53" s="46"/>
      <c r="R53" s="46"/>
      <c r="S53" s="46"/>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8"/>
      <c r="BB53" s="48"/>
      <c r="BC53" s="48"/>
      <c r="BD53" s="48"/>
      <c r="BE53" s="48"/>
      <c r="BF53" s="48"/>
      <c r="BG53" s="48"/>
      <c r="BH53" s="48"/>
      <c r="BI53" s="48"/>
      <c r="BJ53" s="48"/>
      <c r="BK53" s="48"/>
      <c r="BL53" s="48"/>
      <c r="BM53" s="48"/>
      <c r="BN53" s="48"/>
      <c r="BO53" s="48"/>
      <c r="BP53" s="48"/>
      <c r="BQ53" s="48"/>
      <c r="BR53" s="48"/>
      <c r="BS53" s="48"/>
      <c r="BT53" s="48"/>
      <c r="BU53" s="48"/>
      <c r="BV53" s="47"/>
      <c r="BW53" s="48"/>
      <c r="BX53" s="47"/>
      <c r="BY53" s="48"/>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9"/>
      <c r="DO53" s="47"/>
      <c r="DP53" s="47"/>
      <c r="DQ53" s="47"/>
      <c r="DR53" s="47"/>
      <c r="DS53" s="49"/>
      <c r="DT53" s="47"/>
      <c r="DU53" s="47"/>
      <c r="DV53" s="47"/>
      <c r="DW53" s="47"/>
      <c r="DX53" s="49"/>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50"/>
      <c r="FU53" s="47"/>
      <c r="FV53" s="47"/>
      <c r="FW53" s="47"/>
      <c r="FX53" s="50"/>
      <c r="FY53" s="50"/>
      <c r="FZ53" s="47"/>
      <c r="GA53" s="47"/>
      <c r="GB53" s="47"/>
      <c r="GC53" s="47"/>
      <c r="GD53" s="47"/>
      <c r="GE53" s="47"/>
      <c r="GF53" s="47"/>
      <c r="GG53" s="47"/>
      <c r="GH53" s="47"/>
      <c r="GI53" s="51"/>
      <c r="GJ53" s="51"/>
      <c r="GK53" s="51"/>
      <c r="GL53" s="51"/>
      <c r="GM53" s="47"/>
      <c r="GN53" s="47"/>
      <c r="GO53" s="47"/>
      <c r="GP53" s="47"/>
      <c r="GQ53" s="47"/>
      <c r="GR53" s="47"/>
      <c r="GS53" s="50"/>
      <c r="GT53" s="52"/>
      <c r="GU53" s="52"/>
      <c r="GV53" s="52"/>
      <c r="GW53" s="52"/>
      <c r="GX53" s="52"/>
      <c r="GY53" s="52"/>
      <c r="GZ53" s="52"/>
      <c r="HA53" s="52"/>
      <c r="HB53" s="52"/>
      <c r="HC53" s="52"/>
      <c r="HD53" s="53"/>
      <c r="HE53" s="53"/>
      <c r="HF53" s="53"/>
      <c r="HG53" s="53"/>
      <c r="HH53" s="53"/>
      <c r="HI53" s="53"/>
      <c r="HJ53" s="53"/>
      <c r="HK53" s="53"/>
      <c r="HL53" s="53"/>
      <c r="HM53" s="53"/>
      <c r="HN53" s="53"/>
    </row>
    <row r="54" spans="2:222" s="63" customFormat="1" ht="15" hidden="1" thickBot="1">
      <c r="B54" s="55"/>
      <c r="C54" s="55"/>
      <c r="D54" s="55"/>
      <c r="E54" s="56"/>
      <c r="F54" s="55"/>
      <c r="G54" s="55"/>
      <c r="H54" s="55"/>
      <c r="I54" s="55"/>
      <c r="J54" s="56"/>
      <c r="K54" s="55"/>
      <c r="L54" s="55"/>
      <c r="M54" s="55"/>
      <c r="N54" s="55"/>
      <c r="O54" s="55"/>
      <c r="P54" s="55"/>
      <c r="Q54" s="55"/>
      <c r="R54" s="57"/>
      <c r="S54" s="57"/>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9"/>
      <c r="CF54" s="59"/>
      <c r="CG54" s="58"/>
      <c r="CH54" s="5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58"/>
      <c r="DQ54" s="58"/>
      <c r="DR54" s="58"/>
      <c r="DS54" s="58"/>
      <c r="DT54" s="58"/>
      <c r="DU54" s="58"/>
      <c r="DV54" s="58"/>
      <c r="DW54" s="58"/>
      <c r="DX54" s="58"/>
      <c r="DY54" s="58"/>
      <c r="DZ54" s="59"/>
      <c r="EA54" s="58"/>
      <c r="EB54" s="58"/>
      <c r="EC54" s="58"/>
      <c r="ED54" s="58"/>
      <c r="EE54" s="58"/>
      <c r="EF54" s="58"/>
      <c r="EG54" s="58"/>
      <c r="EH54" s="58"/>
      <c r="EI54" s="58"/>
      <c r="EJ54" s="58"/>
      <c r="EK54" s="58"/>
      <c r="EL54" s="58"/>
      <c r="EM54" s="58"/>
      <c r="EN54" s="58"/>
      <c r="EO54" s="58"/>
      <c r="EP54" s="58"/>
      <c r="EQ54" s="58"/>
      <c r="ER54" s="58"/>
      <c r="ES54" s="58"/>
      <c r="ET54" s="58"/>
      <c r="EU54" s="58"/>
      <c r="EV54" s="58"/>
      <c r="EW54" s="58"/>
      <c r="EX54" s="58"/>
      <c r="EY54" s="58"/>
      <c r="EZ54" s="59"/>
      <c r="FA54" s="58"/>
      <c r="FB54" s="58"/>
      <c r="FC54" s="58"/>
      <c r="FD54" s="58"/>
      <c r="FE54" s="58"/>
      <c r="FF54" s="58"/>
      <c r="FG54" s="58"/>
      <c r="FH54" s="60" t="e">
        <f>(LEFT(#REF!,3)+RIGHT(#REF!,6))/2</f>
        <v>#REF!</v>
      </c>
      <c r="FI54" s="60" t="e">
        <f>(LEFT(#REF!,3)+RIGHT(#REF!,3))/2</f>
        <v>#REF!</v>
      </c>
      <c r="FJ54" s="58" t="e">
        <f>#REF!</f>
        <v>#REF!</v>
      </c>
      <c r="FK54" s="58" t="e">
        <f>#REF!</f>
        <v>#REF!</v>
      </c>
      <c r="FL54" s="58" t="e">
        <f>#REF!</f>
        <v>#REF!</v>
      </c>
      <c r="FM54" s="58" t="e">
        <f>#REF!</f>
        <v>#REF!</v>
      </c>
      <c r="FN54" s="58" t="e">
        <f>#REF!</f>
        <v>#REF!</v>
      </c>
      <c r="FO54" s="60" t="e">
        <f>(LEFT(#REF!,3)+RIGHT(#REF!,3))/2</f>
        <v>#REF!</v>
      </c>
      <c r="FP54" s="58" t="e">
        <f>#REF!</f>
        <v>#REF!</v>
      </c>
      <c r="FQ54" s="58" t="e">
        <f>#REF!</f>
        <v>#REF!</v>
      </c>
      <c r="FR54" s="58" t="e">
        <f>#REF!</f>
        <v>#REF!</v>
      </c>
      <c r="FS54" s="58" t="e">
        <f>#REF!</f>
        <v>#REF!</v>
      </c>
      <c r="FT54" s="60" t="e">
        <f>#REF!</f>
        <v>#REF!</v>
      </c>
      <c r="FU54" s="60" t="e">
        <f>#REF!</f>
        <v>#REF!</v>
      </c>
      <c r="FV54" s="60" t="e">
        <f>#REF!</f>
        <v>#REF!</v>
      </c>
      <c r="FW54" s="60" t="e">
        <f>#REF!</f>
        <v>#REF!</v>
      </c>
      <c r="FX54" s="60" t="e">
        <f>#REF!</f>
        <v>#REF!</v>
      </c>
      <c r="FY54" s="60"/>
      <c r="FZ54" s="60" t="e">
        <f>(LEFT(#REF!,5)+RIGHT(#REF!,5))/2</f>
        <v>#REF!</v>
      </c>
      <c r="GA54" s="60"/>
      <c r="GB54" s="60" t="e">
        <f>(LEFT(#REF!,3)+RIGHT(#REF!,2))/2</f>
        <v>#REF!</v>
      </c>
      <c r="GC54" s="60" t="e">
        <f>(LEFT(#REF!,3)+RIGHT(#REF!,5))/2</f>
        <v>#REF!</v>
      </c>
      <c r="GD54" s="60" t="e">
        <f>(LEFT(#REF!,5)+RIGHT(#REF!,3))/2</f>
        <v>#REF!</v>
      </c>
      <c r="GE54" s="60"/>
      <c r="GF54" s="60" t="e">
        <f>#REF!</f>
        <v>#REF!</v>
      </c>
      <c r="GG54" s="60" t="e">
        <f>#REF!</f>
        <v>#REF!</v>
      </c>
      <c r="GH54" s="60" t="e">
        <f>#REF!</f>
        <v>#REF!</v>
      </c>
      <c r="GI54" s="61" t="e">
        <f>(LEFT(#REF!,5)+RIGHT(#REF!,3))/2</f>
        <v>#REF!</v>
      </c>
      <c r="GJ54" s="61" t="e">
        <f>(LEFT(#REF!,5)+RIGHT(#REF!,3))/2</f>
        <v>#REF!</v>
      </c>
      <c r="GK54" s="61" t="s">
        <v>25</v>
      </c>
      <c r="GL54" s="61" t="e">
        <f>(LEFT(#REF!,5)+RIGHT(#REF!,3))/2</f>
        <v>#REF!</v>
      </c>
      <c r="GM54" s="60" t="s">
        <v>25</v>
      </c>
      <c r="GN54" s="60" t="e">
        <f>(LEFT(#REF!,3)+RIGHT(#REF!,5))/2</f>
        <v>#REF!</v>
      </c>
      <c r="GO54" s="60" t="s">
        <v>25</v>
      </c>
      <c r="GP54" s="60" t="s">
        <v>25</v>
      </c>
      <c r="GQ54" s="60" t="s">
        <v>25</v>
      </c>
      <c r="GR54" s="60" t="e">
        <f>(LEFT(#REF!,5)+RIGHT(#REF!,3))/2</f>
        <v>#REF!</v>
      </c>
      <c r="GS54" s="60" t="e">
        <f>(LEFT(#REF!,5)+RIGHT(#REF!,3))/2</f>
        <v>#REF!</v>
      </c>
      <c r="GT54" s="58"/>
      <c r="GU54" s="58"/>
      <c r="GV54" s="58"/>
      <c r="GW54" s="58"/>
      <c r="GX54" s="58"/>
      <c r="GY54" s="58"/>
      <c r="GZ54" s="58"/>
      <c r="HA54" s="58"/>
      <c r="HB54" s="58"/>
      <c r="HC54" s="58"/>
      <c r="HD54" s="62"/>
      <c r="HE54" s="62"/>
      <c r="HF54" s="62"/>
      <c r="HG54" s="62"/>
      <c r="HH54" s="62"/>
      <c r="HI54" s="62"/>
      <c r="HJ54" s="62"/>
      <c r="HK54" s="62"/>
      <c r="HL54" s="62"/>
      <c r="HM54" s="62"/>
      <c r="HN54" s="62"/>
    </row>
    <row r="55" spans="2:222" s="63" customFormat="1" ht="19.95" customHeight="1">
      <c r="B55" s="95" t="s">
        <v>26</v>
      </c>
      <c r="C55" s="96"/>
      <c r="D55" s="96"/>
      <c r="E55" s="96"/>
      <c r="F55" s="96"/>
      <c r="G55" s="96"/>
      <c r="H55" s="96"/>
      <c r="I55" s="96"/>
      <c r="J55" s="96"/>
      <c r="K55" s="96"/>
      <c r="L55" s="96"/>
      <c r="M55" s="64"/>
      <c r="N55" s="64"/>
      <c r="O55" s="64"/>
      <c r="P55" s="64"/>
      <c r="Q55" s="65"/>
      <c r="R55" s="66"/>
      <c r="S55" s="66"/>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9"/>
      <c r="CF55" s="59"/>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9"/>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9"/>
      <c r="FA55" s="58"/>
      <c r="FB55" s="58"/>
      <c r="FC55" s="58"/>
      <c r="FD55" s="58"/>
      <c r="FE55" s="58"/>
      <c r="FF55" s="58"/>
      <c r="FG55" s="58"/>
      <c r="FH55" s="60"/>
      <c r="FI55" s="60"/>
      <c r="FJ55" s="58"/>
      <c r="FK55" s="58"/>
      <c r="FL55" s="58"/>
      <c r="FM55" s="58"/>
      <c r="FN55" s="58"/>
      <c r="FO55" s="60"/>
      <c r="FP55" s="58"/>
      <c r="FQ55" s="58"/>
      <c r="FR55" s="58"/>
      <c r="FS55" s="58"/>
      <c r="FT55" s="60"/>
      <c r="FU55" s="60"/>
      <c r="FV55" s="60"/>
      <c r="FW55" s="60"/>
      <c r="FX55" s="60"/>
      <c r="FY55" s="60"/>
      <c r="FZ55" s="60"/>
      <c r="GA55" s="60"/>
      <c r="GB55" s="60"/>
      <c r="GC55" s="60"/>
      <c r="GD55" s="60"/>
      <c r="GE55" s="60"/>
      <c r="GF55" s="60"/>
      <c r="GG55" s="60"/>
      <c r="GH55" s="60"/>
      <c r="GI55" s="61"/>
      <c r="GJ55" s="61"/>
      <c r="GK55" s="61"/>
      <c r="GL55" s="61"/>
      <c r="GM55" s="60"/>
      <c r="GN55" s="60"/>
      <c r="GO55" s="60"/>
      <c r="GP55" s="60"/>
      <c r="GQ55" s="60"/>
      <c r="GR55" s="60"/>
      <c r="GS55" s="60"/>
      <c r="GT55" s="58"/>
      <c r="GU55" s="58"/>
      <c r="GV55" s="58"/>
      <c r="GW55" s="58"/>
      <c r="GX55" s="58"/>
      <c r="GY55" s="58"/>
      <c r="GZ55" s="58"/>
      <c r="HA55" s="58"/>
      <c r="HB55" s="58"/>
      <c r="HC55" s="58"/>
      <c r="HD55" s="62"/>
      <c r="HE55" s="62"/>
      <c r="HF55" s="62"/>
      <c r="HG55" s="62"/>
      <c r="HH55" s="62"/>
      <c r="HI55" s="62"/>
      <c r="HJ55" s="62"/>
      <c r="HK55" s="62"/>
      <c r="HL55" s="62"/>
      <c r="HM55" s="62"/>
      <c r="HN55" s="62"/>
    </row>
    <row r="56" spans="2:222" s="54" customFormat="1" ht="44.4" customHeight="1">
      <c r="B56" s="97" t="s">
        <v>27</v>
      </c>
      <c r="C56" s="98"/>
      <c r="D56" s="98"/>
      <c r="E56" s="98"/>
      <c r="F56" s="98"/>
      <c r="G56" s="98"/>
      <c r="H56" s="98"/>
      <c r="I56" s="98"/>
      <c r="J56" s="98"/>
      <c r="K56" s="98"/>
      <c r="L56" s="98"/>
      <c r="M56" s="67"/>
      <c r="N56" s="67"/>
      <c r="O56" s="67"/>
      <c r="P56" s="67"/>
      <c r="Q56" s="68"/>
      <c r="R56" s="68"/>
      <c r="S56" s="68"/>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69"/>
      <c r="BW56" s="69"/>
      <c r="BX56" s="52"/>
      <c r="BY56" s="52"/>
      <c r="BZ56" s="52"/>
      <c r="CA56" s="52"/>
      <c r="CB56" s="52"/>
      <c r="CC56" s="52"/>
      <c r="CD56" s="52"/>
      <c r="CE56" s="69"/>
      <c r="CF56" s="69"/>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3"/>
      <c r="GJ56" s="53"/>
      <c r="GK56" s="53"/>
      <c r="GL56" s="53"/>
      <c r="GM56" s="52"/>
      <c r="GN56" s="52"/>
      <c r="GO56" s="52"/>
      <c r="GP56" s="52"/>
      <c r="GQ56" s="52"/>
      <c r="GR56" s="52"/>
      <c r="GS56" s="52"/>
      <c r="GT56" s="52"/>
      <c r="GU56" s="52"/>
      <c r="GV56" s="52"/>
      <c r="GW56" s="52"/>
      <c r="GX56" s="52"/>
      <c r="GY56" s="52"/>
      <c r="GZ56" s="52"/>
      <c r="HA56" s="52"/>
      <c r="HB56" s="52"/>
      <c r="HC56" s="52"/>
      <c r="HD56" s="53"/>
      <c r="HE56" s="53"/>
      <c r="HF56" s="53"/>
      <c r="HG56" s="53"/>
      <c r="HH56" s="53"/>
      <c r="HI56" s="53"/>
      <c r="HJ56" s="53"/>
      <c r="HK56" s="53"/>
      <c r="HL56" s="53"/>
      <c r="HM56" s="53"/>
      <c r="HN56" s="53"/>
    </row>
    <row r="57" spans="2:222" s="54" customFormat="1" thickBot="1">
      <c r="B57" s="99" t="s">
        <v>28</v>
      </c>
      <c r="C57" s="100"/>
      <c r="D57" s="100"/>
      <c r="E57" s="100"/>
      <c r="F57" s="100"/>
      <c r="G57" s="100"/>
      <c r="H57" s="70"/>
      <c r="I57" s="70"/>
      <c r="J57" s="70"/>
      <c r="K57" s="70"/>
      <c r="L57" s="70"/>
      <c r="M57" s="71"/>
      <c r="N57" s="71"/>
      <c r="O57" s="71"/>
      <c r="P57" s="71"/>
      <c r="Q57" s="71"/>
      <c r="R57" s="71"/>
      <c r="S57" s="71"/>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69"/>
      <c r="BW57" s="69"/>
      <c r="BX57" s="52"/>
      <c r="BY57" s="52"/>
      <c r="BZ57" s="52"/>
      <c r="CA57" s="52"/>
      <c r="CB57" s="52"/>
      <c r="CC57" s="52"/>
      <c r="CD57" s="52"/>
      <c r="CE57" s="69"/>
      <c r="CF57" s="69"/>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3"/>
      <c r="GJ57" s="53"/>
      <c r="GK57" s="53"/>
      <c r="GL57" s="53"/>
      <c r="GM57" s="52"/>
      <c r="GN57" s="52"/>
      <c r="GO57" s="52"/>
      <c r="GP57" s="52"/>
      <c r="GQ57" s="52"/>
      <c r="GR57" s="52"/>
      <c r="GS57" s="52"/>
      <c r="GT57" s="52"/>
      <c r="GU57" s="52"/>
      <c r="GV57" s="52"/>
      <c r="GW57" s="52"/>
      <c r="GX57" s="52"/>
      <c r="GY57" s="52"/>
      <c r="GZ57" s="52"/>
      <c r="HA57" s="52"/>
      <c r="HB57" s="52"/>
      <c r="HC57" s="52"/>
      <c r="HD57" s="53"/>
      <c r="HE57" s="53"/>
      <c r="HF57" s="53"/>
      <c r="HG57" s="53"/>
      <c r="HH57" s="53"/>
      <c r="HI57" s="53"/>
      <c r="HJ57" s="53"/>
      <c r="HK57" s="53"/>
      <c r="HL57" s="53"/>
      <c r="HM57" s="53"/>
      <c r="HN57" s="53"/>
    </row>
    <row r="58" spans="2:222" s="54" customFormat="1" thickBot="1">
      <c r="B58" s="72" t="s">
        <v>29</v>
      </c>
      <c r="C58" s="73"/>
      <c r="D58" s="73"/>
      <c r="E58" s="73"/>
      <c r="F58" s="73"/>
      <c r="G58" s="73"/>
      <c r="H58" s="73"/>
      <c r="I58" s="73"/>
      <c r="J58" s="73"/>
      <c r="K58" s="74"/>
      <c r="L58" s="75" t="s">
        <v>30</v>
      </c>
      <c r="M58" s="74"/>
      <c r="N58" s="76"/>
      <c r="O58" s="74"/>
      <c r="P58" s="77" t="s">
        <v>31</v>
      </c>
      <c r="S58" s="78"/>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69"/>
      <c r="BW58" s="69"/>
      <c r="BX58" s="52"/>
      <c r="BY58" s="52"/>
      <c r="BZ58" s="52"/>
      <c r="CA58" s="52"/>
      <c r="CB58" s="52"/>
      <c r="CC58" s="52"/>
      <c r="CD58" s="52"/>
      <c r="CE58" s="69"/>
      <c r="CF58" s="69"/>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3"/>
      <c r="GJ58" s="53"/>
      <c r="GK58" s="53"/>
      <c r="GL58" s="53"/>
      <c r="GM58" s="52"/>
      <c r="GN58" s="52"/>
      <c r="GO58" s="52"/>
      <c r="GP58" s="52"/>
      <c r="GQ58" s="52"/>
      <c r="GR58" s="52"/>
      <c r="GS58" s="52"/>
      <c r="GT58" s="52"/>
      <c r="GU58" s="52"/>
      <c r="GV58" s="52"/>
      <c r="GW58" s="52"/>
      <c r="GX58" s="52"/>
      <c r="GY58" s="52"/>
      <c r="GZ58" s="52"/>
      <c r="HA58" s="52"/>
      <c r="HB58" s="52"/>
      <c r="HC58" s="52"/>
      <c r="HD58" s="53"/>
      <c r="HE58" s="53"/>
      <c r="HF58" s="53"/>
      <c r="HG58" s="53"/>
      <c r="HH58" s="53"/>
      <c r="HI58" s="53"/>
      <c r="HJ58" s="53"/>
      <c r="HK58" s="53"/>
      <c r="HL58" s="53"/>
      <c r="HM58" s="53"/>
      <c r="HN58" s="53"/>
    </row>
    <row r="59" spans="2:222">
      <c r="B59" s="11"/>
      <c r="C59" s="11"/>
      <c r="D59" s="11"/>
      <c r="E59" s="11"/>
      <c r="F59" s="11"/>
      <c r="G59" s="11"/>
      <c r="H59" s="11"/>
      <c r="I59" s="11"/>
      <c r="J59" s="11"/>
      <c r="K59" s="11"/>
      <c r="L59" s="11"/>
      <c r="M59" s="11"/>
      <c r="N59" s="11"/>
      <c r="O59" s="11"/>
      <c r="P59" s="11"/>
      <c r="Q59" s="11"/>
      <c r="R59" s="11"/>
      <c r="S59" s="11"/>
    </row>
  </sheetData>
  <mergeCells count="10">
    <mergeCell ref="O16:P16"/>
    <mergeCell ref="B55:L55"/>
    <mergeCell ref="B56:L56"/>
    <mergeCell ref="B57:G57"/>
    <mergeCell ref="C16:D16"/>
    <mergeCell ref="E16:F16"/>
    <mergeCell ref="G16:H16"/>
    <mergeCell ref="I16:J16"/>
    <mergeCell ref="K16:L16"/>
    <mergeCell ref="M16:N16"/>
  </mergeCells>
  <hyperlinks>
    <hyperlink ref="L58" r:id="rId1"/>
    <hyperlink ref="P58" r:id="rId2"/>
  </hyperlinks>
  <pageMargins left="0.70866141732283472" right="0.70866141732283472" top="0.74803149606299213" bottom="0.74803149606299213" header="0.31496062992125984" footer="0.31496062992125984"/>
  <pageSetup paperSize="9" scale="53" orientation="portrait" r:id="rId3"/>
  <colBreaks count="1" manualBreakCount="1">
    <brk id="16"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N119"/>
  <sheetViews>
    <sheetView showGridLines="0" zoomScaleNormal="100" workbookViewId="0">
      <selection activeCell="Q1" sqref="Q1"/>
    </sheetView>
  </sheetViews>
  <sheetFormatPr defaultRowHeight="14.4"/>
  <cols>
    <col min="1" max="1" width="1.6640625" customWidth="1"/>
  </cols>
  <sheetData>
    <row r="1" spans="2:16" ht="33.6" customHeight="1"/>
    <row r="2" spans="2:16" ht="22.95" customHeight="1">
      <c r="B2" s="101" t="s">
        <v>0</v>
      </c>
      <c r="C2" s="101"/>
      <c r="D2" s="101"/>
      <c r="E2" s="101"/>
      <c r="F2" s="101"/>
      <c r="G2" s="101"/>
      <c r="H2" s="101"/>
      <c r="I2" s="101"/>
      <c r="J2" s="101"/>
      <c r="K2" s="79"/>
      <c r="L2" s="80"/>
      <c r="M2" s="80"/>
      <c r="N2" s="80"/>
      <c r="O2" s="80"/>
      <c r="P2" s="80"/>
    </row>
    <row r="3" spans="2:16" ht="14.4" customHeight="1">
      <c r="B3" s="3" t="s">
        <v>32</v>
      </c>
      <c r="C3" s="81"/>
      <c r="D3" s="81"/>
      <c r="E3" s="81"/>
      <c r="F3" s="81"/>
      <c r="G3" s="81"/>
      <c r="H3" s="81"/>
      <c r="I3" s="81"/>
      <c r="J3" s="81"/>
      <c r="K3" s="79"/>
      <c r="L3" s="80"/>
      <c r="M3" s="80"/>
      <c r="N3" s="80"/>
      <c r="O3" s="80"/>
      <c r="P3" s="80"/>
    </row>
    <row r="114" spans="2:222" s="54" customFormat="1" ht="13.5" customHeight="1" thickBot="1">
      <c r="B114" s="41"/>
      <c r="C114" s="42"/>
      <c r="D114" s="43"/>
      <c r="E114" s="44"/>
      <c r="F114" s="43"/>
      <c r="G114" s="43"/>
      <c r="H114" s="43"/>
      <c r="I114" s="43"/>
      <c r="J114" s="45"/>
      <c r="K114" s="45"/>
      <c r="L114" s="45"/>
      <c r="M114" s="45"/>
      <c r="N114" s="45"/>
      <c r="O114" s="45"/>
      <c r="P114" s="45"/>
      <c r="Q114" s="46"/>
      <c r="R114" s="46"/>
      <c r="S114" s="46"/>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7"/>
      <c r="BW114" s="48"/>
      <c r="BX114" s="47"/>
      <c r="BY114" s="48"/>
      <c r="BZ114" s="47"/>
      <c r="CA114" s="47"/>
      <c r="CB114" s="4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9"/>
      <c r="DO114" s="47"/>
      <c r="DP114" s="47"/>
      <c r="DQ114" s="47"/>
      <c r="DR114" s="47"/>
      <c r="DS114" s="49"/>
      <c r="DT114" s="47"/>
      <c r="DU114" s="47"/>
      <c r="DV114" s="47"/>
      <c r="DW114" s="47"/>
      <c r="DX114" s="49"/>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50"/>
      <c r="FU114" s="47"/>
      <c r="FV114" s="47"/>
      <c r="FW114" s="47"/>
      <c r="FX114" s="50"/>
      <c r="FY114" s="50"/>
      <c r="FZ114" s="47"/>
      <c r="GA114" s="47"/>
      <c r="GB114" s="47"/>
      <c r="GC114" s="47"/>
      <c r="GD114" s="47"/>
      <c r="GE114" s="47"/>
      <c r="GF114" s="47"/>
      <c r="GG114" s="47"/>
      <c r="GH114" s="47"/>
      <c r="GI114" s="51"/>
      <c r="GJ114" s="51"/>
      <c r="GK114" s="51"/>
      <c r="GL114" s="51"/>
      <c r="GM114" s="47"/>
      <c r="GN114" s="47"/>
      <c r="GO114" s="47"/>
      <c r="GP114" s="47"/>
      <c r="GQ114" s="47"/>
      <c r="GR114" s="47"/>
      <c r="GS114" s="50"/>
      <c r="GT114" s="52"/>
      <c r="GU114" s="52"/>
      <c r="GV114" s="52"/>
      <c r="GW114" s="52"/>
      <c r="GX114" s="52"/>
      <c r="GY114" s="52"/>
      <c r="GZ114" s="52"/>
      <c r="HA114" s="52"/>
      <c r="HB114" s="52"/>
      <c r="HC114" s="52"/>
      <c r="HD114" s="53"/>
      <c r="HE114" s="53"/>
      <c r="HF114" s="53"/>
      <c r="HG114" s="53"/>
      <c r="HH114" s="53"/>
      <c r="HI114" s="53"/>
      <c r="HJ114" s="53"/>
      <c r="HK114" s="53"/>
      <c r="HL114" s="53"/>
      <c r="HM114" s="53"/>
      <c r="HN114" s="53"/>
    </row>
    <row r="115" spans="2:222" s="63" customFormat="1" ht="15" hidden="1" thickBot="1">
      <c r="B115" s="55"/>
      <c r="C115" s="55"/>
      <c r="D115" s="55"/>
      <c r="E115" s="56"/>
      <c r="F115" s="55"/>
      <c r="G115" s="55"/>
      <c r="H115" s="55"/>
      <c r="I115" s="55"/>
      <c r="J115" s="56"/>
      <c r="K115" s="55"/>
      <c r="L115" s="55"/>
      <c r="M115" s="55"/>
      <c r="N115" s="55"/>
      <c r="O115" s="55"/>
      <c r="P115" s="55"/>
      <c r="Q115" s="55"/>
      <c r="R115" s="57"/>
      <c r="S115" s="57"/>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9"/>
      <c r="CF115" s="59"/>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9"/>
      <c r="EA115" s="58"/>
      <c r="EB115" s="58"/>
      <c r="EC115" s="58"/>
      <c r="ED115" s="58"/>
      <c r="EE115" s="58"/>
      <c r="EF115" s="58"/>
      <c r="EG115" s="58"/>
      <c r="EH115" s="58"/>
      <c r="EI115" s="58"/>
      <c r="EJ115" s="58"/>
      <c r="EK115" s="58"/>
      <c r="EL115" s="58"/>
      <c r="EM115" s="58"/>
      <c r="EN115" s="58"/>
      <c r="EO115" s="58"/>
      <c r="EP115" s="58"/>
      <c r="EQ115" s="58"/>
      <c r="ER115" s="58"/>
      <c r="ES115" s="58"/>
      <c r="ET115" s="58"/>
      <c r="EU115" s="58"/>
      <c r="EV115" s="58"/>
      <c r="EW115" s="58"/>
      <c r="EX115" s="58"/>
      <c r="EY115" s="58"/>
      <c r="EZ115" s="59"/>
      <c r="FA115" s="58"/>
      <c r="FB115" s="58"/>
      <c r="FC115" s="58"/>
      <c r="FD115" s="58"/>
      <c r="FE115" s="58"/>
      <c r="FF115" s="58"/>
      <c r="FG115" s="58"/>
      <c r="FH115" s="60" t="e">
        <f>(LEFT(#REF!,3)+RIGHT(#REF!,6))/2</f>
        <v>#REF!</v>
      </c>
      <c r="FI115" s="60" t="e">
        <f>(LEFT(#REF!,3)+RIGHT(#REF!,3))/2</f>
        <v>#REF!</v>
      </c>
      <c r="FJ115" s="58" t="e">
        <f>#REF!</f>
        <v>#REF!</v>
      </c>
      <c r="FK115" s="58" t="e">
        <f>#REF!</f>
        <v>#REF!</v>
      </c>
      <c r="FL115" s="58" t="e">
        <f>#REF!</f>
        <v>#REF!</v>
      </c>
      <c r="FM115" s="58" t="e">
        <f>#REF!</f>
        <v>#REF!</v>
      </c>
      <c r="FN115" s="58" t="e">
        <f>#REF!</f>
        <v>#REF!</v>
      </c>
      <c r="FO115" s="60" t="e">
        <f>(LEFT(#REF!,3)+RIGHT(#REF!,3))/2</f>
        <v>#REF!</v>
      </c>
      <c r="FP115" s="58" t="e">
        <f>#REF!</f>
        <v>#REF!</v>
      </c>
      <c r="FQ115" s="58" t="e">
        <f>#REF!</f>
        <v>#REF!</v>
      </c>
      <c r="FR115" s="58" t="e">
        <f>#REF!</f>
        <v>#REF!</v>
      </c>
      <c r="FS115" s="58" t="e">
        <f>#REF!</f>
        <v>#REF!</v>
      </c>
      <c r="FT115" s="60" t="e">
        <f>#REF!</f>
        <v>#REF!</v>
      </c>
      <c r="FU115" s="60" t="e">
        <f>#REF!</f>
        <v>#REF!</v>
      </c>
      <c r="FV115" s="60" t="e">
        <f>#REF!</f>
        <v>#REF!</v>
      </c>
      <c r="FW115" s="60" t="e">
        <f>#REF!</f>
        <v>#REF!</v>
      </c>
      <c r="FX115" s="60" t="e">
        <f>#REF!</f>
        <v>#REF!</v>
      </c>
      <c r="FY115" s="60"/>
      <c r="FZ115" s="60" t="e">
        <f>(LEFT(#REF!,5)+RIGHT(#REF!,5))/2</f>
        <v>#REF!</v>
      </c>
      <c r="GA115" s="60"/>
      <c r="GB115" s="60" t="e">
        <f>(LEFT(#REF!,3)+RIGHT(#REF!,2))/2</f>
        <v>#REF!</v>
      </c>
      <c r="GC115" s="60" t="e">
        <f>(LEFT(#REF!,3)+RIGHT(#REF!,5))/2</f>
        <v>#REF!</v>
      </c>
      <c r="GD115" s="60" t="e">
        <f>(LEFT(#REF!,5)+RIGHT(#REF!,3))/2</f>
        <v>#REF!</v>
      </c>
      <c r="GE115" s="60"/>
      <c r="GF115" s="60" t="e">
        <f>#REF!</f>
        <v>#REF!</v>
      </c>
      <c r="GG115" s="60" t="e">
        <f>#REF!</f>
        <v>#REF!</v>
      </c>
      <c r="GH115" s="60" t="e">
        <f>#REF!</f>
        <v>#REF!</v>
      </c>
      <c r="GI115" s="61" t="e">
        <f>(LEFT(#REF!,5)+RIGHT(#REF!,3))/2</f>
        <v>#REF!</v>
      </c>
      <c r="GJ115" s="61" t="e">
        <f>(LEFT(#REF!,5)+RIGHT(#REF!,3))/2</f>
        <v>#REF!</v>
      </c>
      <c r="GK115" s="61" t="s">
        <v>25</v>
      </c>
      <c r="GL115" s="61" t="e">
        <f>(LEFT(#REF!,5)+RIGHT(#REF!,3))/2</f>
        <v>#REF!</v>
      </c>
      <c r="GM115" s="60" t="s">
        <v>25</v>
      </c>
      <c r="GN115" s="60" t="e">
        <f>(LEFT(#REF!,3)+RIGHT(#REF!,5))/2</f>
        <v>#REF!</v>
      </c>
      <c r="GO115" s="60" t="s">
        <v>25</v>
      </c>
      <c r="GP115" s="60" t="s">
        <v>25</v>
      </c>
      <c r="GQ115" s="60" t="s">
        <v>25</v>
      </c>
      <c r="GR115" s="60" t="e">
        <f>(LEFT(#REF!,5)+RIGHT(#REF!,3))/2</f>
        <v>#REF!</v>
      </c>
      <c r="GS115" s="60" t="e">
        <f>(LEFT(#REF!,5)+RIGHT(#REF!,3))/2</f>
        <v>#REF!</v>
      </c>
      <c r="GT115" s="58"/>
      <c r="GU115" s="58"/>
      <c r="GV115" s="58"/>
      <c r="GW115" s="58"/>
      <c r="GX115" s="58"/>
      <c r="GY115" s="58"/>
      <c r="GZ115" s="58"/>
      <c r="HA115" s="58"/>
      <c r="HB115" s="58"/>
      <c r="HC115" s="58"/>
      <c r="HD115" s="62"/>
      <c r="HE115" s="62"/>
      <c r="HF115" s="62"/>
      <c r="HG115" s="62"/>
      <c r="HH115" s="62"/>
      <c r="HI115" s="62"/>
      <c r="HJ115" s="62"/>
      <c r="HK115" s="62"/>
      <c r="HL115" s="62"/>
      <c r="HM115" s="62"/>
      <c r="HN115" s="62"/>
    </row>
    <row r="116" spans="2:222" s="63" customFormat="1" ht="19.95" customHeight="1">
      <c r="B116" s="95" t="s">
        <v>26</v>
      </c>
      <c r="C116" s="95"/>
      <c r="D116" s="95"/>
      <c r="E116" s="95"/>
      <c r="F116" s="95"/>
      <c r="G116" s="95"/>
      <c r="H116" s="95"/>
      <c r="I116" s="95"/>
      <c r="J116" s="95"/>
      <c r="K116" s="95"/>
      <c r="L116" s="95"/>
      <c r="M116" s="95"/>
      <c r="N116" s="64"/>
      <c r="O116" s="64"/>
      <c r="P116" s="64"/>
      <c r="Q116" s="65"/>
      <c r="R116" s="66"/>
      <c r="S116" s="66"/>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9"/>
      <c r="CF116" s="59"/>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9"/>
      <c r="EA116" s="58"/>
      <c r="EB116" s="58"/>
      <c r="EC116" s="58"/>
      <c r="ED116" s="58"/>
      <c r="EE116" s="58"/>
      <c r="EF116" s="58"/>
      <c r="EG116" s="58"/>
      <c r="EH116" s="58"/>
      <c r="EI116" s="58"/>
      <c r="EJ116" s="58"/>
      <c r="EK116" s="58"/>
      <c r="EL116" s="58"/>
      <c r="EM116" s="58"/>
      <c r="EN116" s="58"/>
      <c r="EO116" s="58"/>
      <c r="EP116" s="58"/>
      <c r="EQ116" s="58"/>
      <c r="ER116" s="58"/>
      <c r="ES116" s="58"/>
      <c r="ET116" s="58"/>
      <c r="EU116" s="58"/>
      <c r="EV116" s="58"/>
      <c r="EW116" s="58"/>
      <c r="EX116" s="58"/>
      <c r="EY116" s="58"/>
      <c r="EZ116" s="59"/>
      <c r="FA116" s="58"/>
      <c r="FB116" s="58"/>
      <c r="FC116" s="58"/>
      <c r="FD116" s="58"/>
      <c r="FE116" s="58"/>
      <c r="FF116" s="58"/>
      <c r="FG116" s="58"/>
      <c r="FH116" s="60"/>
      <c r="FI116" s="60"/>
      <c r="FJ116" s="58"/>
      <c r="FK116" s="58"/>
      <c r="FL116" s="58"/>
      <c r="FM116" s="58"/>
      <c r="FN116" s="58"/>
      <c r="FO116" s="60"/>
      <c r="FP116" s="58"/>
      <c r="FQ116" s="58"/>
      <c r="FR116" s="58"/>
      <c r="FS116" s="58"/>
      <c r="FT116" s="60"/>
      <c r="FU116" s="60"/>
      <c r="FV116" s="60"/>
      <c r="FW116" s="60"/>
      <c r="FX116" s="60"/>
      <c r="FY116" s="60"/>
      <c r="FZ116" s="60"/>
      <c r="GA116" s="60"/>
      <c r="GB116" s="60"/>
      <c r="GC116" s="60"/>
      <c r="GD116" s="60"/>
      <c r="GE116" s="60"/>
      <c r="GF116" s="60"/>
      <c r="GG116" s="60"/>
      <c r="GH116" s="60"/>
      <c r="GI116" s="61"/>
      <c r="GJ116" s="61"/>
      <c r="GK116" s="61"/>
      <c r="GL116" s="61"/>
      <c r="GM116" s="60"/>
      <c r="GN116" s="60"/>
      <c r="GO116" s="60"/>
      <c r="GP116" s="60"/>
      <c r="GQ116" s="60"/>
      <c r="GR116" s="60"/>
      <c r="GS116" s="60"/>
      <c r="GT116" s="58"/>
      <c r="GU116" s="58"/>
      <c r="GV116" s="58"/>
      <c r="GW116" s="58"/>
      <c r="GX116" s="58"/>
      <c r="GY116" s="58"/>
      <c r="GZ116" s="58"/>
      <c r="HA116" s="58"/>
      <c r="HB116" s="58"/>
      <c r="HC116" s="58"/>
      <c r="HD116" s="62"/>
      <c r="HE116" s="62"/>
      <c r="HF116" s="62"/>
      <c r="HG116" s="62"/>
      <c r="HH116" s="62"/>
      <c r="HI116" s="62"/>
      <c r="HJ116" s="62"/>
      <c r="HK116" s="62"/>
      <c r="HL116" s="62"/>
      <c r="HM116" s="62"/>
      <c r="HN116" s="62"/>
    </row>
    <row r="117" spans="2:222" s="54" customFormat="1" ht="44.4" customHeight="1">
      <c r="B117" s="97" t="s">
        <v>27</v>
      </c>
      <c r="C117" s="98"/>
      <c r="D117" s="98"/>
      <c r="E117" s="98"/>
      <c r="F117" s="98"/>
      <c r="G117" s="98"/>
      <c r="H117" s="98"/>
      <c r="I117" s="98"/>
      <c r="J117" s="98"/>
      <c r="K117" s="98"/>
      <c r="L117" s="98"/>
      <c r="M117" s="67"/>
      <c r="N117" s="67"/>
      <c r="O117" s="67"/>
      <c r="P117" s="67"/>
      <c r="Q117" s="68"/>
      <c r="R117" s="68"/>
      <c r="S117" s="68"/>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69"/>
      <c r="BW117" s="69"/>
      <c r="BX117" s="52"/>
      <c r="BY117" s="52"/>
      <c r="BZ117" s="52"/>
      <c r="CA117" s="52"/>
      <c r="CB117" s="52"/>
      <c r="CC117" s="52"/>
      <c r="CD117" s="52"/>
      <c r="CE117" s="69"/>
      <c r="CF117" s="69"/>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3"/>
      <c r="GJ117" s="53"/>
      <c r="GK117" s="53"/>
      <c r="GL117" s="53"/>
      <c r="GM117" s="52"/>
      <c r="GN117" s="52"/>
      <c r="GO117" s="52"/>
      <c r="GP117" s="52"/>
      <c r="GQ117" s="52"/>
      <c r="GR117" s="52"/>
      <c r="GS117" s="52"/>
      <c r="GT117" s="52"/>
      <c r="GU117" s="52"/>
      <c r="GV117" s="52"/>
      <c r="GW117" s="52"/>
      <c r="GX117" s="52"/>
      <c r="GY117" s="52"/>
      <c r="GZ117" s="52"/>
      <c r="HA117" s="52"/>
      <c r="HB117" s="52"/>
      <c r="HC117" s="52"/>
      <c r="HD117" s="53"/>
      <c r="HE117" s="53"/>
      <c r="HF117" s="53"/>
      <c r="HG117" s="53"/>
      <c r="HH117" s="53"/>
      <c r="HI117" s="53"/>
      <c r="HJ117" s="53"/>
      <c r="HK117" s="53"/>
      <c r="HL117" s="53"/>
      <c r="HM117" s="53"/>
      <c r="HN117" s="53"/>
    </row>
    <row r="118" spans="2:222" s="54" customFormat="1" thickBot="1">
      <c r="B118" s="99" t="s">
        <v>28</v>
      </c>
      <c r="C118" s="100"/>
      <c r="D118" s="100"/>
      <c r="E118" s="100"/>
      <c r="F118" s="100"/>
      <c r="G118" s="100"/>
      <c r="H118" s="70"/>
      <c r="I118" s="70"/>
      <c r="J118" s="70"/>
      <c r="K118" s="70"/>
      <c r="L118" s="70"/>
      <c r="M118" s="71"/>
      <c r="N118" s="71"/>
      <c r="O118" s="71"/>
      <c r="P118" s="71"/>
      <c r="Q118" s="71"/>
      <c r="R118" s="71"/>
      <c r="S118" s="71"/>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69"/>
      <c r="BW118" s="69"/>
      <c r="BX118" s="52"/>
      <c r="BY118" s="52"/>
      <c r="BZ118" s="52"/>
      <c r="CA118" s="52"/>
      <c r="CB118" s="52"/>
      <c r="CC118" s="52"/>
      <c r="CD118" s="52"/>
      <c r="CE118" s="69"/>
      <c r="CF118" s="69"/>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3"/>
      <c r="GJ118" s="53"/>
      <c r="GK118" s="53"/>
      <c r="GL118" s="53"/>
      <c r="GM118" s="52"/>
      <c r="GN118" s="52"/>
      <c r="GO118" s="52"/>
      <c r="GP118" s="52"/>
      <c r="GQ118" s="52"/>
      <c r="GR118" s="52"/>
      <c r="GS118" s="52"/>
      <c r="GT118" s="52"/>
      <c r="GU118" s="52"/>
      <c r="GV118" s="52"/>
      <c r="GW118" s="52"/>
      <c r="GX118" s="52"/>
      <c r="GY118" s="52"/>
      <c r="GZ118" s="52"/>
      <c r="HA118" s="52"/>
      <c r="HB118" s="52"/>
      <c r="HC118" s="52"/>
      <c r="HD118" s="53"/>
      <c r="HE118" s="53"/>
      <c r="HF118" s="53"/>
      <c r="HG118" s="53"/>
      <c r="HH118" s="53"/>
      <c r="HI118" s="53"/>
      <c r="HJ118" s="53"/>
      <c r="HK118" s="53"/>
      <c r="HL118" s="53"/>
      <c r="HM118" s="53"/>
      <c r="HN118" s="53"/>
    </row>
    <row r="119" spans="2:222" s="54" customFormat="1" thickBot="1">
      <c r="B119" s="72" t="s">
        <v>29</v>
      </c>
      <c r="C119" s="73"/>
      <c r="D119" s="73"/>
      <c r="E119" s="73"/>
      <c r="F119" s="73"/>
      <c r="G119" s="73"/>
      <c r="H119" s="73"/>
      <c r="I119" s="73"/>
      <c r="J119" s="73"/>
      <c r="K119" s="74"/>
      <c r="L119" s="75" t="s">
        <v>30</v>
      </c>
      <c r="M119" s="74"/>
      <c r="N119" s="76"/>
      <c r="O119" s="74"/>
      <c r="P119" s="77" t="s">
        <v>31</v>
      </c>
      <c r="S119" s="78"/>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69"/>
      <c r="BW119" s="69"/>
      <c r="BX119" s="52"/>
      <c r="BY119" s="52"/>
      <c r="BZ119" s="52"/>
      <c r="CA119" s="52"/>
      <c r="CB119" s="52"/>
      <c r="CC119" s="52"/>
      <c r="CD119" s="52"/>
      <c r="CE119" s="69"/>
      <c r="CF119" s="69"/>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3"/>
      <c r="GJ119" s="53"/>
      <c r="GK119" s="53"/>
      <c r="GL119" s="53"/>
      <c r="GM119" s="52"/>
      <c r="GN119" s="52"/>
      <c r="GO119" s="52"/>
      <c r="GP119" s="52"/>
      <c r="GQ119" s="52"/>
      <c r="GR119" s="52"/>
      <c r="GS119" s="52"/>
      <c r="GT119" s="52"/>
      <c r="GU119" s="52"/>
      <c r="GV119" s="52"/>
      <c r="GW119" s="52"/>
      <c r="GX119" s="52"/>
      <c r="GY119" s="52"/>
      <c r="GZ119" s="52"/>
      <c r="HA119" s="52"/>
      <c r="HB119" s="52"/>
      <c r="HC119" s="52"/>
      <c r="HD119" s="53"/>
      <c r="HE119" s="53"/>
      <c r="HF119" s="53"/>
      <c r="HG119" s="53"/>
      <c r="HH119" s="53"/>
      <c r="HI119" s="53"/>
      <c r="HJ119" s="53"/>
      <c r="HK119" s="53"/>
      <c r="HL119" s="53"/>
      <c r="HM119" s="53"/>
      <c r="HN119" s="53"/>
    </row>
  </sheetData>
  <mergeCells count="4">
    <mergeCell ref="B2:J2"/>
    <mergeCell ref="B117:L117"/>
    <mergeCell ref="B118:G118"/>
    <mergeCell ref="B116:M116"/>
  </mergeCells>
  <hyperlinks>
    <hyperlink ref="L119" r:id="rId1"/>
    <hyperlink ref="P119" r:id="rId2"/>
  </hyperlinks>
  <pageMargins left="0" right="0" top="0" bottom="0" header="0.31496062992125984" footer="0.31496062992125984"/>
  <pageSetup paperSize="9" scale="72" fitToHeight="0" orientation="portrait" r:id="rId3"/>
  <rowBreaks count="2" manualBreakCount="2">
    <brk id="50" max="16383" man="1"/>
    <brk id="97"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D42"/>
  <sheetViews>
    <sheetView showGridLines="0" zoomScaleNormal="100" workbookViewId="0">
      <selection activeCell="G1" sqref="G1"/>
    </sheetView>
  </sheetViews>
  <sheetFormatPr defaultRowHeight="14.4"/>
  <cols>
    <col min="1" max="1" width="1.6640625" customWidth="1"/>
    <col min="2" max="2" width="114.6640625" style="82" customWidth="1"/>
  </cols>
  <sheetData>
    <row r="1" spans="2:2" ht="33.6" customHeight="1"/>
    <row r="2" spans="2:2" ht="31.2" customHeight="1">
      <c r="B2" s="83" t="s">
        <v>60</v>
      </c>
    </row>
    <row r="3" spans="2:2" ht="7.2" customHeight="1">
      <c r="B3" s="84"/>
    </row>
    <row r="4" spans="2:2" ht="27.6">
      <c r="B4" s="85" t="s">
        <v>61</v>
      </c>
    </row>
    <row r="5" spans="2:2">
      <c r="B5" s="86"/>
    </row>
    <row r="6" spans="2:2" ht="16.8">
      <c r="B6" s="87" t="s">
        <v>33</v>
      </c>
    </row>
    <row r="7" spans="2:2">
      <c r="B7" s="85" t="s">
        <v>34</v>
      </c>
    </row>
    <row r="8" spans="2:2">
      <c r="B8" s="88"/>
    </row>
    <row r="9" spans="2:2">
      <c r="B9" s="89" t="s">
        <v>35</v>
      </c>
    </row>
    <row r="10" spans="2:2">
      <c r="B10" s="89" t="s">
        <v>36</v>
      </c>
    </row>
    <row r="11" spans="2:2">
      <c r="B11" s="89" t="s">
        <v>37</v>
      </c>
    </row>
    <row r="12" spans="2:2">
      <c r="B12" s="89" t="s">
        <v>38</v>
      </c>
    </row>
    <row r="13" spans="2:2">
      <c r="B13" s="89" t="s">
        <v>39</v>
      </c>
    </row>
    <row r="14" spans="2:2">
      <c r="B14" s="89" t="s">
        <v>40</v>
      </c>
    </row>
    <row r="15" spans="2:2">
      <c r="B15" s="89" t="s">
        <v>41</v>
      </c>
    </row>
    <row r="16" spans="2:2">
      <c r="B16" s="86"/>
    </row>
    <row r="17" spans="2:212" ht="16.8">
      <c r="B17" s="87" t="s">
        <v>42</v>
      </c>
    </row>
    <row r="18" spans="2:212" ht="27.6">
      <c r="B18" s="85" t="s">
        <v>43</v>
      </c>
    </row>
    <row r="19" spans="2:212">
      <c r="B19" s="90"/>
    </row>
    <row r="20" spans="2:212" ht="16.8">
      <c r="B20" s="87" t="s">
        <v>44</v>
      </c>
    </row>
    <row r="21" spans="2:212" ht="27.6">
      <c r="B21" s="85" t="s">
        <v>45</v>
      </c>
    </row>
    <row r="22" spans="2:212">
      <c r="B22" s="85" t="s">
        <v>46</v>
      </c>
    </row>
    <row r="23" spans="2:212">
      <c r="B23" s="86"/>
    </row>
    <row r="24" spans="2:212" ht="16.8">
      <c r="B24" s="87" t="s">
        <v>47</v>
      </c>
    </row>
    <row r="25" spans="2:212">
      <c r="B25" s="85" t="s">
        <v>48</v>
      </c>
    </row>
    <row r="26" spans="2:212">
      <c r="B26" s="88"/>
    </row>
    <row r="27" spans="2:212" ht="27.6">
      <c r="B27" s="89" t="s">
        <v>49</v>
      </c>
    </row>
    <row r="28" spans="2:212">
      <c r="B28" s="89" t="s">
        <v>50</v>
      </c>
    </row>
    <row r="29" spans="2:212">
      <c r="B29" s="91" t="s">
        <v>51</v>
      </c>
    </row>
    <row r="30" spans="2:212" ht="10.199999999999999" customHeight="1">
      <c r="B30" s="91" t="s">
        <v>52</v>
      </c>
    </row>
    <row r="31" spans="2:212">
      <c r="B31" s="92"/>
    </row>
    <row r="32" spans="2:212" s="54" customFormat="1" ht="13.5" customHeight="1" thickBot="1">
      <c r="B32" s="41"/>
      <c r="C32" s="44"/>
      <c r="D32" s="45"/>
      <c r="E32" s="45"/>
      <c r="F32" s="45"/>
      <c r="G32" s="46"/>
      <c r="H32" s="46"/>
      <c r="I32" s="46"/>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8"/>
      <c r="AR32" s="48"/>
      <c r="AS32" s="48"/>
      <c r="AT32" s="48"/>
      <c r="AU32" s="48"/>
      <c r="AV32" s="48"/>
      <c r="AW32" s="48"/>
      <c r="AX32" s="48"/>
      <c r="AY32" s="48"/>
      <c r="AZ32" s="48"/>
      <c r="BA32" s="48"/>
      <c r="BB32" s="48"/>
      <c r="BC32" s="48"/>
      <c r="BD32" s="48"/>
      <c r="BE32" s="48"/>
      <c r="BF32" s="48"/>
      <c r="BG32" s="48"/>
      <c r="BH32" s="48"/>
      <c r="BI32" s="48"/>
      <c r="BJ32" s="48"/>
      <c r="BK32" s="48"/>
      <c r="BL32" s="47"/>
      <c r="BM32" s="48"/>
      <c r="BN32" s="47"/>
      <c r="BO32" s="48"/>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9"/>
      <c r="DE32" s="47"/>
      <c r="DF32" s="47"/>
      <c r="DG32" s="47"/>
      <c r="DH32" s="47"/>
      <c r="DI32" s="49"/>
      <c r="DJ32" s="47"/>
      <c r="DK32" s="47"/>
      <c r="DL32" s="47"/>
      <c r="DM32" s="47"/>
      <c r="DN32" s="49"/>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50"/>
      <c r="FK32" s="47"/>
      <c r="FL32" s="47"/>
      <c r="FM32" s="47"/>
      <c r="FN32" s="50"/>
      <c r="FO32" s="50"/>
      <c r="FP32" s="47"/>
      <c r="FQ32" s="47"/>
      <c r="FR32" s="47"/>
      <c r="FS32" s="47"/>
      <c r="FT32" s="47"/>
      <c r="FU32" s="47"/>
      <c r="FV32" s="47"/>
      <c r="FW32" s="47"/>
      <c r="FX32" s="47"/>
      <c r="FY32" s="51"/>
      <c r="FZ32" s="51"/>
      <c r="GA32" s="51"/>
      <c r="GB32" s="51"/>
      <c r="GC32" s="47"/>
      <c r="GD32" s="47"/>
      <c r="GE32" s="47"/>
      <c r="GF32" s="47"/>
      <c r="GG32" s="47"/>
      <c r="GH32" s="47"/>
      <c r="GI32" s="50"/>
      <c r="GJ32" s="52"/>
      <c r="GK32" s="52"/>
      <c r="GL32" s="52"/>
      <c r="GM32" s="52"/>
      <c r="GN32" s="52"/>
      <c r="GO32" s="52"/>
      <c r="GP32" s="52"/>
      <c r="GQ32" s="52"/>
      <c r="GR32" s="52"/>
      <c r="GS32" s="52"/>
      <c r="GT32" s="53"/>
      <c r="GU32" s="53"/>
      <c r="GV32" s="53"/>
      <c r="GW32" s="53"/>
      <c r="GX32" s="53"/>
      <c r="GY32" s="53"/>
      <c r="GZ32" s="53"/>
      <c r="HA32" s="53"/>
      <c r="HB32" s="53"/>
      <c r="HC32" s="53"/>
      <c r="HD32" s="53"/>
    </row>
    <row r="33" spans="2:212" s="63" customFormat="1" ht="15" hidden="1" thickBot="1">
      <c r="B33" s="55"/>
      <c r="C33" s="56"/>
      <c r="D33" s="55"/>
      <c r="E33" s="55"/>
      <c r="F33" s="55"/>
      <c r="G33" s="55"/>
      <c r="H33" s="57"/>
      <c r="I33" s="57"/>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9"/>
      <c r="BV33" s="59"/>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9"/>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9"/>
      <c r="EQ33" s="58"/>
      <c r="ER33" s="58"/>
      <c r="ES33" s="58"/>
      <c r="ET33" s="58"/>
      <c r="EU33" s="58"/>
      <c r="EV33" s="58"/>
      <c r="EW33" s="58"/>
      <c r="EX33" s="60" t="e">
        <f>(LEFT(#REF!,3)+RIGHT(#REF!,6))/2</f>
        <v>#REF!</v>
      </c>
      <c r="EY33" s="60" t="e">
        <f>(LEFT(#REF!,3)+RIGHT(#REF!,3))/2</f>
        <v>#REF!</v>
      </c>
      <c r="EZ33" s="58" t="e">
        <f>#REF!</f>
        <v>#REF!</v>
      </c>
      <c r="FA33" s="58" t="e">
        <f>#REF!</f>
        <v>#REF!</v>
      </c>
      <c r="FB33" s="58" t="e">
        <f>#REF!</f>
        <v>#REF!</v>
      </c>
      <c r="FC33" s="58" t="e">
        <f>#REF!</f>
        <v>#REF!</v>
      </c>
      <c r="FD33" s="58" t="e">
        <f>#REF!</f>
        <v>#REF!</v>
      </c>
      <c r="FE33" s="60" t="e">
        <f>(LEFT(#REF!,3)+RIGHT(#REF!,3))/2</f>
        <v>#REF!</v>
      </c>
      <c r="FF33" s="58" t="e">
        <f>#REF!</f>
        <v>#REF!</v>
      </c>
      <c r="FG33" s="58" t="e">
        <f>#REF!</f>
        <v>#REF!</v>
      </c>
      <c r="FH33" s="58" t="e">
        <f>#REF!</f>
        <v>#REF!</v>
      </c>
      <c r="FI33" s="58" t="e">
        <f>#REF!</f>
        <v>#REF!</v>
      </c>
      <c r="FJ33" s="60" t="e">
        <f>#REF!</f>
        <v>#REF!</v>
      </c>
      <c r="FK33" s="60" t="e">
        <f>#REF!</f>
        <v>#REF!</v>
      </c>
      <c r="FL33" s="60" t="e">
        <f>#REF!</f>
        <v>#REF!</v>
      </c>
      <c r="FM33" s="60" t="e">
        <f>#REF!</f>
        <v>#REF!</v>
      </c>
      <c r="FN33" s="60" t="e">
        <f>#REF!</f>
        <v>#REF!</v>
      </c>
      <c r="FO33" s="60"/>
      <c r="FP33" s="60" t="e">
        <f>(LEFT(#REF!,5)+RIGHT(#REF!,5))/2</f>
        <v>#REF!</v>
      </c>
      <c r="FQ33" s="60"/>
      <c r="FR33" s="60" t="e">
        <f>(LEFT(#REF!,3)+RIGHT(#REF!,2))/2</f>
        <v>#REF!</v>
      </c>
      <c r="FS33" s="60" t="e">
        <f>(LEFT(#REF!,3)+RIGHT(#REF!,5))/2</f>
        <v>#REF!</v>
      </c>
      <c r="FT33" s="60" t="e">
        <f>(LEFT(#REF!,5)+RIGHT(#REF!,3))/2</f>
        <v>#REF!</v>
      </c>
      <c r="FU33" s="60"/>
      <c r="FV33" s="60" t="e">
        <f>#REF!</f>
        <v>#REF!</v>
      </c>
      <c r="FW33" s="60" t="e">
        <f>#REF!</f>
        <v>#REF!</v>
      </c>
      <c r="FX33" s="60" t="e">
        <f>#REF!</f>
        <v>#REF!</v>
      </c>
      <c r="FY33" s="61" t="e">
        <f>(LEFT(#REF!,5)+RIGHT(#REF!,3))/2</f>
        <v>#REF!</v>
      </c>
      <c r="FZ33" s="61" t="e">
        <f>(LEFT(#REF!,5)+RIGHT(#REF!,3))/2</f>
        <v>#REF!</v>
      </c>
      <c r="GA33" s="61" t="s">
        <v>25</v>
      </c>
      <c r="GB33" s="61" t="e">
        <f>(LEFT(#REF!,5)+RIGHT(#REF!,3))/2</f>
        <v>#REF!</v>
      </c>
      <c r="GC33" s="60" t="s">
        <v>25</v>
      </c>
      <c r="GD33" s="60" t="e">
        <f>(LEFT(#REF!,3)+RIGHT(#REF!,5))/2</f>
        <v>#REF!</v>
      </c>
      <c r="GE33" s="60" t="s">
        <v>25</v>
      </c>
      <c r="GF33" s="60" t="s">
        <v>25</v>
      </c>
      <c r="GG33" s="60" t="s">
        <v>25</v>
      </c>
      <c r="GH33" s="60" t="e">
        <f>(LEFT(#REF!,5)+RIGHT(#REF!,3))/2</f>
        <v>#REF!</v>
      </c>
      <c r="GI33" s="60" t="e">
        <f>(LEFT(#REF!,5)+RIGHT(#REF!,3))/2</f>
        <v>#REF!</v>
      </c>
      <c r="GJ33" s="58"/>
      <c r="GK33" s="58"/>
      <c r="GL33" s="58"/>
      <c r="GM33" s="58"/>
      <c r="GN33" s="58"/>
      <c r="GO33" s="58"/>
      <c r="GP33" s="58"/>
      <c r="GQ33" s="58"/>
      <c r="GR33" s="58"/>
      <c r="GS33" s="58"/>
      <c r="GT33" s="62"/>
      <c r="GU33" s="62"/>
      <c r="GV33" s="62"/>
      <c r="GW33" s="62"/>
      <c r="GX33" s="62"/>
      <c r="GY33" s="62"/>
      <c r="GZ33" s="62"/>
      <c r="HA33" s="62"/>
      <c r="HB33" s="62"/>
      <c r="HC33" s="62"/>
      <c r="HD33" s="62"/>
    </row>
    <row r="34" spans="2:212" s="63" customFormat="1" ht="19.95" customHeight="1">
      <c r="B34" s="95" t="s">
        <v>26</v>
      </c>
      <c r="C34" s="96"/>
      <c r="D34" s="64"/>
      <c r="E34" s="64"/>
      <c r="F34" s="64"/>
      <c r="G34" s="65"/>
      <c r="H34" s="66"/>
      <c r="I34" s="66"/>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9"/>
      <c r="BV34" s="59"/>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9"/>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9"/>
      <c r="EQ34" s="58"/>
      <c r="ER34" s="58"/>
      <c r="ES34" s="58"/>
      <c r="ET34" s="58"/>
      <c r="EU34" s="58"/>
      <c r="EV34" s="58"/>
      <c r="EW34" s="58"/>
      <c r="EX34" s="60"/>
      <c r="EY34" s="60"/>
      <c r="EZ34" s="58"/>
      <c r="FA34" s="58"/>
      <c r="FB34" s="58"/>
      <c r="FC34" s="58"/>
      <c r="FD34" s="58"/>
      <c r="FE34" s="60"/>
      <c r="FF34" s="58"/>
      <c r="FG34" s="58"/>
      <c r="FH34" s="58"/>
      <c r="FI34" s="58"/>
      <c r="FJ34" s="60"/>
      <c r="FK34" s="60"/>
      <c r="FL34" s="60"/>
      <c r="FM34" s="60"/>
      <c r="FN34" s="60"/>
      <c r="FO34" s="60"/>
      <c r="FP34" s="60"/>
      <c r="FQ34" s="60"/>
      <c r="FR34" s="60"/>
      <c r="FS34" s="60"/>
      <c r="FT34" s="60"/>
      <c r="FU34" s="60"/>
      <c r="FV34" s="60"/>
      <c r="FW34" s="60"/>
      <c r="FX34" s="60"/>
      <c r="FY34" s="61"/>
      <c r="FZ34" s="61"/>
      <c r="GA34" s="61"/>
      <c r="GB34" s="61"/>
      <c r="GC34" s="60"/>
      <c r="GD34" s="60"/>
      <c r="GE34" s="60"/>
      <c r="GF34" s="60"/>
      <c r="GG34" s="60"/>
      <c r="GH34" s="60"/>
      <c r="GI34" s="60"/>
      <c r="GJ34" s="58"/>
      <c r="GK34" s="58"/>
      <c r="GL34" s="58"/>
      <c r="GM34" s="58"/>
      <c r="GN34" s="58"/>
      <c r="GO34" s="58"/>
      <c r="GP34" s="58"/>
      <c r="GQ34" s="58"/>
      <c r="GR34" s="58"/>
      <c r="GS34" s="58"/>
      <c r="GT34" s="62"/>
      <c r="GU34" s="62"/>
      <c r="GV34" s="62"/>
      <c r="GW34" s="62"/>
      <c r="GX34" s="62"/>
      <c r="GY34" s="62"/>
      <c r="GZ34" s="62"/>
      <c r="HA34" s="62"/>
      <c r="HB34" s="62"/>
      <c r="HC34" s="62"/>
      <c r="HD34" s="62"/>
    </row>
    <row r="35" spans="2:212" s="54" customFormat="1" ht="44.4" customHeight="1">
      <c r="B35" s="97" t="s">
        <v>27</v>
      </c>
      <c r="C35" s="98"/>
      <c r="D35" s="67"/>
      <c r="E35" s="67"/>
      <c r="F35" s="67"/>
      <c r="G35" s="68"/>
      <c r="H35" s="68"/>
      <c r="I35" s="68"/>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69"/>
      <c r="BM35" s="69"/>
      <c r="BN35" s="52"/>
      <c r="BO35" s="52"/>
      <c r="BP35" s="52"/>
      <c r="BQ35" s="52"/>
      <c r="BR35" s="52"/>
      <c r="BS35" s="52"/>
      <c r="BT35" s="52"/>
      <c r="BU35" s="69"/>
      <c r="BV35" s="69"/>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3"/>
      <c r="FZ35" s="53"/>
      <c r="GA35" s="53"/>
      <c r="GB35" s="53"/>
      <c r="GC35" s="52"/>
      <c r="GD35" s="52"/>
      <c r="GE35" s="52"/>
      <c r="GF35" s="52"/>
      <c r="GG35" s="52"/>
      <c r="GH35" s="52"/>
      <c r="GI35" s="52"/>
      <c r="GJ35" s="52"/>
      <c r="GK35" s="52"/>
      <c r="GL35" s="52"/>
      <c r="GM35" s="52"/>
      <c r="GN35" s="52"/>
      <c r="GO35" s="52"/>
      <c r="GP35" s="52"/>
      <c r="GQ35" s="52"/>
      <c r="GR35" s="52"/>
      <c r="GS35" s="52"/>
      <c r="GT35" s="53"/>
      <c r="GU35" s="53"/>
      <c r="GV35" s="53"/>
      <c r="GW35" s="53"/>
      <c r="GX35" s="53"/>
      <c r="GY35" s="53"/>
      <c r="GZ35" s="53"/>
      <c r="HA35" s="53"/>
      <c r="HB35" s="53"/>
      <c r="HC35" s="53"/>
      <c r="HD35" s="53"/>
    </row>
    <row r="36" spans="2:212" s="54" customFormat="1" thickBot="1">
      <c r="B36" s="99" t="s">
        <v>28</v>
      </c>
      <c r="C36" s="100"/>
      <c r="D36" s="71"/>
      <c r="E36" s="71"/>
      <c r="F36" s="71"/>
      <c r="G36" s="71"/>
      <c r="H36" s="71"/>
      <c r="I36" s="71"/>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69"/>
      <c r="BM36" s="69"/>
      <c r="BN36" s="52"/>
      <c r="BO36" s="52"/>
      <c r="BP36" s="52"/>
      <c r="BQ36" s="52"/>
      <c r="BR36" s="52"/>
      <c r="BS36" s="52"/>
      <c r="BT36" s="52"/>
      <c r="BU36" s="69"/>
      <c r="BV36" s="69"/>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3"/>
      <c r="FZ36" s="53"/>
      <c r="GA36" s="53"/>
      <c r="GB36" s="53"/>
      <c r="GC36" s="52"/>
      <c r="GD36" s="52"/>
      <c r="GE36" s="52"/>
      <c r="GF36" s="52"/>
      <c r="GG36" s="52"/>
      <c r="GH36" s="52"/>
      <c r="GI36" s="52"/>
      <c r="GJ36" s="52"/>
      <c r="GK36" s="52"/>
      <c r="GL36" s="52"/>
      <c r="GM36" s="52"/>
      <c r="GN36" s="52"/>
      <c r="GO36" s="52"/>
      <c r="GP36" s="52"/>
      <c r="GQ36" s="52"/>
      <c r="GR36" s="52"/>
      <c r="GS36" s="52"/>
      <c r="GT36" s="53"/>
      <c r="GU36" s="53"/>
      <c r="GV36" s="53"/>
      <c r="GW36" s="53"/>
      <c r="GX36" s="53"/>
      <c r="GY36" s="53"/>
      <c r="GZ36" s="53"/>
      <c r="HA36" s="53"/>
      <c r="HB36" s="53"/>
      <c r="HC36" s="53"/>
      <c r="HD36" s="53"/>
    </row>
    <row r="37" spans="2:212" s="54" customFormat="1" thickBot="1">
      <c r="B37" s="72" t="s">
        <v>29</v>
      </c>
      <c r="C37" s="75" t="s">
        <v>30</v>
      </c>
      <c r="D37" s="76"/>
      <c r="E37" s="74"/>
      <c r="F37" s="77" t="s">
        <v>31</v>
      </c>
      <c r="I37" s="78"/>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69"/>
      <c r="BM37" s="69"/>
      <c r="BN37" s="52"/>
      <c r="BO37" s="52"/>
      <c r="BP37" s="52"/>
      <c r="BQ37" s="52"/>
      <c r="BR37" s="52"/>
      <c r="BS37" s="52"/>
      <c r="BT37" s="52"/>
      <c r="BU37" s="69"/>
      <c r="BV37" s="69"/>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3"/>
      <c r="FZ37" s="53"/>
      <c r="GA37" s="53"/>
      <c r="GB37" s="53"/>
      <c r="GC37" s="52"/>
      <c r="GD37" s="52"/>
      <c r="GE37" s="52"/>
      <c r="GF37" s="52"/>
      <c r="GG37" s="52"/>
      <c r="GH37" s="52"/>
      <c r="GI37" s="52"/>
      <c r="GJ37" s="52"/>
      <c r="GK37" s="52"/>
      <c r="GL37" s="52"/>
      <c r="GM37" s="52"/>
      <c r="GN37" s="52"/>
      <c r="GO37" s="52"/>
      <c r="GP37" s="52"/>
      <c r="GQ37" s="52"/>
      <c r="GR37" s="52"/>
      <c r="GS37" s="52"/>
      <c r="GT37" s="53"/>
      <c r="GU37" s="53"/>
      <c r="GV37" s="53"/>
      <c r="GW37" s="53"/>
      <c r="GX37" s="53"/>
      <c r="GY37" s="53"/>
      <c r="GZ37" s="53"/>
      <c r="HA37" s="53"/>
      <c r="HB37" s="53"/>
      <c r="HC37" s="53"/>
      <c r="HD37" s="53"/>
    </row>
    <row r="38" spans="2:212" ht="27" customHeight="1">
      <c r="B38" s="93"/>
    </row>
    <row r="39" spans="2:212">
      <c r="B39" s="84"/>
    </row>
    <row r="40" spans="2:212">
      <c r="B40" s="84"/>
    </row>
    <row r="41" spans="2:212">
      <c r="B41" s="84"/>
    </row>
    <row r="42" spans="2:212">
      <c r="B42" s="84"/>
    </row>
  </sheetData>
  <mergeCells count="3">
    <mergeCell ref="B34:C34"/>
    <mergeCell ref="B35:C35"/>
    <mergeCell ref="B36:C36"/>
  </mergeCells>
  <hyperlinks>
    <hyperlink ref="F37" r:id="rId1"/>
    <hyperlink ref="C37" r:id="rId2"/>
  </hyperlinks>
  <pageMargins left="0" right="0" top="0" bottom="0" header="0.31496062992125984" footer="0.31496062992125984"/>
  <pageSetup paperSize="9" scale="66"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GB Fertiliser Price Series </vt:lpstr>
      <vt:lpstr>Charts </vt:lpstr>
      <vt:lpstr>Key information</vt:lpstr>
      <vt:lpstr>'Charts '!Print_Area</vt:lpstr>
      <vt:lpstr>'GB Fertiliser Price Series '!Print_Area</vt:lpstr>
      <vt:lpstr>'Key information'!Print_Area</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Horton</dc:creator>
  <cp:lastModifiedBy>Jo Cook</cp:lastModifiedBy>
  <cp:lastPrinted>2019-07-29T15:50:09Z</cp:lastPrinted>
  <dcterms:created xsi:type="dcterms:W3CDTF">2019-07-29T15:41:05Z</dcterms:created>
  <dcterms:modified xsi:type="dcterms:W3CDTF">2019-07-29T15:50:46Z</dcterms:modified>
</cp:coreProperties>
</file>